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435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5725"/>
</workbook>
</file>

<file path=xl/calcChain.xml><?xml version="1.0" encoding="utf-8"?>
<calcChain xmlns="http://schemas.openxmlformats.org/spreadsheetml/2006/main">
  <c r="H203" i="5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H167"/>
  <c r="G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  <c r="G7"/>
  <c r="H7"/>
  <c r="G6"/>
  <c r="H6"/>
  <c r="G5"/>
  <c r="H5"/>
  <c r="G4"/>
  <c r="H4"/>
  <c r="C1"/>
  <c r="B1"/>
  <c r="H203" i="4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G11"/>
  <c r="H11"/>
  <c r="G10"/>
  <c r="H10"/>
  <c r="G9"/>
  <c r="H9"/>
  <c r="G8"/>
  <c r="H8"/>
  <c r="G7"/>
  <c r="H7"/>
  <c r="G6"/>
  <c r="H6"/>
  <c r="G5"/>
  <c r="H5"/>
  <c r="G4"/>
  <c r="H4"/>
  <c r="C1"/>
  <c r="B1"/>
  <c r="G203" i="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H185"/>
  <c r="G185"/>
  <c r="G184"/>
  <c r="H184"/>
  <c r="G183"/>
  <c r="H183"/>
  <c r="G182"/>
  <c r="H182"/>
  <c r="H181"/>
  <c r="G181"/>
  <c r="G180"/>
  <c r="H180"/>
  <c r="H179"/>
  <c r="G179"/>
  <c r="G178"/>
  <c r="H178"/>
  <c r="H177"/>
  <c r="G177"/>
  <c r="G176"/>
  <c r="H176"/>
  <c r="G175"/>
  <c r="H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G4"/>
  <c r="H4"/>
  <c r="H1"/>
  <c r="C1"/>
  <c r="B1"/>
  <c r="G203" i="2"/>
  <c r="G202"/>
  <c r="G201"/>
  <c r="G200"/>
  <c r="H200"/>
  <c r="G199"/>
  <c r="G198"/>
  <c r="G197"/>
  <c r="G196"/>
  <c r="H196"/>
  <c r="G195"/>
  <c r="G194"/>
  <c r="G193"/>
  <c r="G192"/>
  <c r="H192"/>
  <c r="G191"/>
  <c r="G190"/>
  <c r="G189"/>
  <c r="G188"/>
  <c r="H188"/>
  <c r="G187"/>
  <c r="G186"/>
  <c r="G185"/>
  <c r="G184"/>
  <c r="H184"/>
  <c r="G183"/>
  <c r="G182"/>
  <c r="G181"/>
  <c r="G180"/>
  <c r="H180"/>
  <c r="G179"/>
  <c r="G178"/>
  <c r="G177"/>
  <c r="G176"/>
  <c r="H176"/>
  <c r="G175"/>
  <c r="G174"/>
  <c r="G173"/>
  <c r="G172"/>
  <c r="H172"/>
  <c r="G171"/>
  <c r="G170"/>
  <c r="G169"/>
  <c r="G168"/>
  <c r="H168"/>
  <c r="G167"/>
  <c r="G166"/>
  <c r="G165"/>
  <c r="G164"/>
  <c r="H164"/>
  <c r="G163"/>
  <c r="G162"/>
  <c r="G161"/>
  <c r="G160"/>
  <c r="H160"/>
  <c r="G159"/>
  <c r="G158"/>
  <c r="G157"/>
  <c r="G156"/>
  <c r="H156"/>
  <c r="G155"/>
  <c r="G154"/>
  <c r="G153"/>
  <c r="G152"/>
  <c r="H152"/>
  <c r="G151"/>
  <c r="G150"/>
  <c r="G149"/>
  <c r="G148"/>
  <c r="H148"/>
  <c r="G147"/>
  <c r="G146"/>
  <c r="G145"/>
  <c r="G144"/>
  <c r="H144"/>
  <c r="G143"/>
  <c r="G142"/>
  <c r="G141"/>
  <c r="G140"/>
  <c r="H140"/>
  <c r="G139"/>
  <c r="G138"/>
  <c r="G137"/>
  <c r="G136"/>
  <c r="H136"/>
  <c r="G135"/>
  <c r="G134"/>
  <c r="G133"/>
  <c r="G132"/>
  <c r="H132"/>
  <c r="G131"/>
  <c r="G130"/>
  <c r="G129"/>
  <c r="G128"/>
  <c r="H128"/>
  <c r="G127"/>
  <c r="G126"/>
  <c r="G125"/>
  <c r="G124"/>
  <c r="H124"/>
  <c r="G123"/>
  <c r="G122"/>
  <c r="G121"/>
  <c r="G120"/>
  <c r="H120"/>
  <c r="G119"/>
  <c r="G118"/>
  <c r="G117"/>
  <c r="G116"/>
  <c r="H116"/>
  <c r="G115"/>
  <c r="G114"/>
  <c r="G113"/>
  <c r="G112"/>
  <c r="H112"/>
  <c r="G111"/>
  <c r="G110"/>
  <c r="G109"/>
  <c r="G108"/>
  <c r="H108"/>
  <c r="G107"/>
  <c r="G106"/>
  <c r="G105"/>
  <c r="G104"/>
  <c r="H104"/>
  <c r="G103"/>
  <c r="G102"/>
  <c r="G101"/>
  <c r="G100"/>
  <c r="H100"/>
  <c r="G99"/>
  <c r="G98"/>
  <c r="G97"/>
  <c r="G96"/>
  <c r="H96"/>
  <c r="G95"/>
  <c r="G94"/>
  <c r="G93"/>
  <c r="G92"/>
  <c r="H92"/>
  <c r="G91"/>
  <c r="G90"/>
  <c r="G89"/>
  <c r="G88"/>
  <c r="H88"/>
  <c r="G87"/>
  <c r="G86"/>
  <c r="G85"/>
  <c r="G84"/>
  <c r="H84"/>
  <c r="G83"/>
  <c r="G82"/>
  <c r="G81"/>
  <c r="G80"/>
  <c r="H80"/>
  <c r="G79"/>
  <c r="G78"/>
  <c r="G77"/>
  <c r="G76"/>
  <c r="H76"/>
  <c r="G75"/>
  <c r="G74"/>
  <c r="G73"/>
  <c r="G72"/>
  <c r="H72"/>
  <c r="G71"/>
  <c r="G70"/>
  <c r="G69"/>
  <c r="G68"/>
  <c r="H68"/>
  <c r="G67"/>
  <c r="G66"/>
  <c r="G65"/>
  <c r="G64"/>
  <c r="H64"/>
  <c r="G63"/>
  <c r="G62"/>
  <c r="G61"/>
  <c r="G60"/>
  <c r="H60"/>
  <c r="G59"/>
  <c r="G58"/>
  <c r="G57"/>
  <c r="G56"/>
  <c r="H56"/>
  <c r="G55"/>
  <c r="G54"/>
  <c r="G53"/>
  <c r="G52"/>
  <c r="H52"/>
  <c r="G51"/>
  <c r="G50"/>
  <c r="G49"/>
  <c r="G48"/>
  <c r="H48"/>
  <c r="G47"/>
  <c r="G46"/>
  <c r="G45"/>
  <c r="G44"/>
  <c r="H44"/>
  <c r="G43"/>
  <c r="G42"/>
  <c r="G41"/>
  <c r="G40"/>
  <c r="H40"/>
  <c r="G39"/>
  <c r="G38"/>
  <c r="G37"/>
  <c r="G36"/>
  <c r="H36"/>
  <c r="G35"/>
  <c r="G34"/>
  <c r="G33"/>
  <c r="G32"/>
  <c r="H32"/>
  <c r="G31"/>
  <c r="G30"/>
  <c r="G29"/>
  <c r="G28"/>
  <c r="H28"/>
  <c r="G27"/>
  <c r="G26"/>
  <c r="G25"/>
  <c r="G24"/>
  <c r="H24"/>
  <c r="G23"/>
  <c r="G22"/>
  <c r="G21"/>
  <c r="G20"/>
  <c r="H20"/>
  <c r="G19"/>
  <c r="G18"/>
  <c r="G17"/>
  <c r="G16"/>
  <c r="H16"/>
  <c r="G15"/>
  <c r="G14"/>
  <c r="G13"/>
  <c r="G12"/>
  <c r="H12"/>
  <c r="G11"/>
  <c r="G10"/>
  <c r="G9"/>
  <c r="G8"/>
  <c r="H8"/>
  <c r="G7"/>
  <c r="G6"/>
  <c r="G5"/>
  <c r="H5"/>
  <c r="G4"/>
  <c r="H203"/>
  <c r="H202"/>
  <c r="H201"/>
  <c r="H199"/>
  <c r="H198"/>
  <c r="H197"/>
  <c r="H195"/>
  <c r="H194"/>
  <c r="H193"/>
  <c r="H191"/>
  <c r="H190"/>
  <c r="H189"/>
  <c r="H187"/>
  <c r="H186"/>
  <c r="H185"/>
  <c r="H183"/>
  <c r="H182"/>
  <c r="H181"/>
  <c r="H179"/>
  <c r="H178"/>
  <c r="H177"/>
  <c r="H175"/>
  <c r="H174"/>
  <c r="H173"/>
  <c r="H171"/>
  <c r="H170"/>
  <c r="H169"/>
  <c r="H167"/>
  <c r="H166"/>
  <c r="H165"/>
  <c r="H163"/>
  <c r="H162"/>
  <c r="H161"/>
  <c r="H159"/>
  <c r="H158"/>
  <c r="H157"/>
  <c r="H155"/>
  <c r="H154"/>
  <c r="H153"/>
  <c r="H151"/>
  <c r="H150"/>
  <c r="H149"/>
  <c r="H147"/>
  <c r="H146"/>
  <c r="H145"/>
  <c r="H143"/>
  <c r="H142"/>
  <c r="H141"/>
  <c r="H139"/>
  <c r="H138"/>
  <c r="H137"/>
  <c r="H135"/>
  <c r="H134"/>
  <c r="H133"/>
  <c r="H131"/>
  <c r="H130"/>
  <c r="H129"/>
  <c r="H127"/>
  <c r="H126"/>
  <c r="H125"/>
  <c r="H123"/>
  <c r="H122"/>
  <c r="H121"/>
  <c r="H119"/>
  <c r="H118"/>
  <c r="H117"/>
  <c r="H115"/>
  <c r="H114"/>
  <c r="H113"/>
  <c r="H111"/>
  <c r="H110"/>
  <c r="H109"/>
  <c r="H107"/>
  <c r="H106"/>
  <c r="H105"/>
  <c r="H103"/>
  <c r="H102"/>
  <c r="H101"/>
  <c r="H99"/>
  <c r="H98"/>
  <c r="H97"/>
  <c r="H95"/>
  <c r="H94"/>
  <c r="H93"/>
  <c r="H91"/>
  <c r="H90"/>
  <c r="H89"/>
  <c r="H87"/>
  <c r="H86"/>
  <c r="H85"/>
  <c r="H83"/>
  <c r="H82"/>
  <c r="H81"/>
  <c r="H79"/>
  <c r="H78"/>
  <c r="H77"/>
  <c r="H75"/>
  <c r="H74"/>
  <c r="H73"/>
  <c r="H71"/>
  <c r="H70"/>
  <c r="H69"/>
  <c r="H67"/>
  <c r="H66"/>
  <c r="H65"/>
  <c r="H63"/>
  <c r="H62"/>
  <c r="H61"/>
  <c r="H59"/>
  <c r="H58"/>
  <c r="H57"/>
  <c r="H55"/>
  <c r="H54"/>
  <c r="H53"/>
  <c r="H51"/>
  <c r="H50"/>
  <c r="H49"/>
  <c r="H47"/>
  <c r="H46"/>
  <c r="H45"/>
  <c r="H43"/>
  <c r="H42"/>
  <c r="H41"/>
  <c r="H39"/>
  <c r="H38"/>
  <c r="H37"/>
  <c r="H35"/>
  <c r="H34"/>
  <c r="H33"/>
  <c r="H31"/>
  <c r="H30"/>
  <c r="H29"/>
  <c r="H27"/>
  <c r="H26"/>
  <c r="H25"/>
  <c r="H23"/>
  <c r="H22"/>
  <c r="H21"/>
  <c r="H19"/>
  <c r="H18"/>
  <c r="H17"/>
  <c r="H15"/>
  <c r="H14"/>
  <c r="H13"/>
  <c r="H11"/>
  <c r="H10"/>
  <c r="H9"/>
  <c r="H7"/>
  <c r="H6"/>
  <c r="H4"/>
  <c r="C18" i="1"/>
  <c r="C16"/>
  <c r="B19"/>
  <c r="B18"/>
  <c r="B16"/>
  <c r="A10" s="1"/>
  <c r="G1" i="2"/>
  <c r="E16" i="1"/>
  <c r="C1" i="2"/>
  <c r="B1"/>
  <c r="C19" i="1"/>
  <c r="C10"/>
  <c r="E10" s="1"/>
  <c r="H1" i="2"/>
  <c r="H1" i="5"/>
  <c r="G1"/>
  <c r="E19" i="1"/>
  <c r="H1" i="4"/>
  <c r="G1"/>
  <c r="E18" i="1"/>
  <c r="G1" i="3"/>
</calcChain>
</file>

<file path=xl/sharedStrings.xml><?xml version="1.0" encoding="utf-8"?>
<sst xmlns="http://schemas.openxmlformats.org/spreadsheetml/2006/main" count="82" uniqueCount="57">
  <si>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</si>
  <si>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</si>
  <si>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</si>
  <si>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</si>
  <si>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</si>
  <si>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</si>
  <si>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</si>
  <si>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</si>
  <si>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</si>
  <si>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</si>
  <si>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</si>
  <si>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</si>
  <si>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</si>
  <si>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</si>
  <si>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</si>
  <si>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</si>
  <si>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</si>
  <si>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</si>
  <si>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</si>
  <si>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</si>
  <si>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CAVOUR</t>
  </si>
  <si>
    <t>00184 ROMA (RM) VIA DELLE CARINE 1 C.F. 80253350583 C.M. RMPS060005</t>
  </si>
  <si>
    <t>VA/0000748 del 25/07/2014</t>
  </si>
  <si>
    <t>1398 del 18/06/2014</t>
  </si>
  <si>
    <t>1145 del 01/07/2014</t>
  </si>
  <si>
    <t>1476 del 03/07/2014</t>
  </si>
  <si>
    <t>A   26 del 01/07/2014</t>
  </si>
  <si>
    <t>G146000028 del 25/07/2014</t>
  </si>
  <si>
    <t>VA/0000986 del 25/07/2014</t>
  </si>
  <si>
    <t>8W00563073 del 06/08/2014</t>
  </si>
  <si>
    <t>53/14 del 25/09/2014</t>
  </si>
  <si>
    <t>2014PA0002420 del 31/10/2014</t>
  </si>
  <si>
    <t>54/2014 del 08/10/2014</t>
  </si>
  <si>
    <t>22 del 08/10/2014</t>
  </si>
  <si>
    <t>551 del 06/10/2014</t>
  </si>
  <si>
    <t>30000988 del 13/10/2014</t>
  </si>
  <si>
    <t>A  123 del 02/10/2014</t>
  </si>
  <si>
    <t>A  122 del 02/10/2014</t>
  </si>
  <si>
    <t>A  121 del 02/10/2014</t>
  </si>
  <si>
    <t>295/14 del 01/10/2014</t>
  </si>
  <si>
    <t>20144E09835 del 24/09/2014</t>
  </si>
  <si>
    <t>A  128 del 02/10/2014</t>
  </si>
  <si>
    <t>424/SC/2014 del 28/10/2014</t>
  </si>
  <si>
    <t>1650 del 30/10/2014</t>
  </si>
  <si>
    <t>1655 del 05/11/2014</t>
  </si>
  <si>
    <t>428/SC/2014 del 06/11/2014</t>
  </si>
  <si>
    <t>425/SC/2014 del 31/10/2014</t>
  </si>
  <si>
    <t>445/SC/2014 del 18/11/2014</t>
  </si>
  <si>
    <t>668/2014/T del 08/11/2014</t>
  </si>
  <si>
    <t>667/2014/T del 08/11/2014</t>
  </si>
  <si>
    <t>VA/0001970 del 20/10/2014</t>
  </si>
  <si>
    <t>256 del 28/11/2014</t>
  </si>
  <si>
    <t>A  378 del 03/11/2014</t>
  </si>
  <si>
    <t>A  453 del 28/11/2014</t>
  </si>
  <si>
    <t>.233 del 30/10/2014</t>
  </si>
  <si>
    <t>87/PA del 22/09/2014</t>
  </si>
  <si>
    <t>20144E17722 del 06/11/2014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</si>
</sst>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Border="1"/>
    <xf numFmtId="4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A7" workbookViewId="0">
      <selection activeCell="E17" sqref="E17:F17"/>
    </sheetView>
  </sheetViews>
  <sheetFormatPr defaultRowHeight="1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2">
      <c r="A1" s="3"/>
    </row>
    <row r="2" spans="1:12" ht="15.95" customHeight="1">
      <c r="B2" s="5" t="s">
        <v>20</v>
      </c>
    </row>
    <row r="3" spans="1:12" ht="12.75" customHeight="1">
      <c r="B3" s="2" t="s">
        <v>21</v>
      </c>
    </row>
    <row r="4" spans="1:12" ht="15.75" thickBot="1"/>
    <row r="5" spans="1:12" ht="18" customHeight="1" thickBot="1">
      <c r="B5" s="13" t="s">
        <v>19</v>
      </c>
      <c r="F5" s="26">
        <v>2014</v>
      </c>
    </row>
    <row r="7" spans="1:12" ht="30" customHeight="1">
      <c r="A7" s="40" t="s">
        <v>1</v>
      </c>
      <c r="B7" s="41"/>
      <c r="C7" s="41"/>
      <c r="D7" s="41"/>
      <c r="E7" s="41"/>
      <c r="F7" s="42"/>
    </row>
    <row r="8" spans="1:12" ht="27" customHeight="1">
      <c r="A8" s="40" t="s">
        <v>12</v>
      </c>
      <c r="B8" s="41"/>
      <c r="C8" s="41"/>
      <c r="D8" s="41"/>
      <c r="E8" s="41"/>
      <c r="F8" s="42"/>
    </row>
    <row r="9" spans="1:12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12" ht="29.25" customHeight="1" thickBot="1">
      <c r="A10" s="47">
        <f>SUM(B16:B19)</f>
        <v>35</v>
      </c>
      <c r="B10" s="38"/>
      <c r="C10" s="37">
        <f>SUM(C16:D19)</f>
        <v>154216.41000000003</v>
      </c>
      <c r="D10" s="38"/>
      <c r="E10" s="48">
        <f>('Trimestre 1'!H1+'Trimestre 2'!H1+'Trimestre 3'!H1+'Trimestre 4'!H1)/C10</f>
        <v>-20.611252265566286</v>
      </c>
      <c r="F10" s="49"/>
    </row>
    <row r="11" spans="1:12" ht="38.25" customHeight="1">
      <c r="A11" s="6"/>
      <c r="B11" s="6"/>
      <c r="C11" s="6"/>
      <c r="D11" s="6"/>
      <c r="E11" s="6"/>
      <c r="F11" s="6"/>
    </row>
    <row r="12" spans="1:12" ht="35.25" customHeight="1" thickBot="1">
      <c r="A12" s="7"/>
      <c r="B12" s="7"/>
      <c r="C12" s="7"/>
      <c r="D12" s="7"/>
      <c r="E12" s="7"/>
      <c r="F12" s="7"/>
    </row>
    <row r="13" spans="1:12" ht="36.75" customHeight="1">
      <c r="A13" s="50" t="s">
        <v>2</v>
      </c>
      <c r="B13" s="51"/>
      <c r="C13" s="51"/>
      <c r="D13" s="51"/>
      <c r="E13" s="51"/>
      <c r="F13" s="52"/>
    </row>
    <row r="14" spans="1:12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0</v>
      </c>
      <c r="C16" s="29">
        <f>'Trimestre 1'!B1</f>
        <v>0</v>
      </c>
      <c r="D16" s="39"/>
      <c r="E16" s="29">
        <f>'Trimestre 1'!G1</f>
        <v>0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v>0</v>
      </c>
      <c r="C17" s="29">
        <v>0</v>
      </c>
      <c r="D17" s="39"/>
      <c r="E17" s="29">
        <v>0</v>
      </c>
      <c r="F17" s="30"/>
      <c r="H17" s="8"/>
      <c r="I17" s="8"/>
      <c r="J17" s="8"/>
      <c r="K17" s="8"/>
      <c r="L17" s="8"/>
    </row>
    <row r="18" spans="1:12" ht="22.5" customHeight="1">
      <c r="A18" s="22" t="s">
        <v>17</v>
      </c>
      <c r="B18" s="23">
        <f>'Trimestre 3'!C1</f>
        <v>8</v>
      </c>
      <c r="C18" s="29">
        <f>'Trimestre 3'!B1</f>
        <v>31203.200000000001</v>
      </c>
      <c r="D18" s="39"/>
      <c r="E18" s="29">
        <f>'Trimestre 3'!G1</f>
        <v>-30.199434673366834</v>
      </c>
      <c r="F18" s="30"/>
    </row>
    <row r="19" spans="1:12" ht="21.75" customHeight="1" thickBot="1">
      <c r="A19" s="24" t="s">
        <v>18</v>
      </c>
      <c r="B19" s="25">
        <f>'Trimestre 4'!C1</f>
        <v>27</v>
      </c>
      <c r="C19" s="34">
        <f>'Trimestre 4'!B1</f>
        <v>123013.21000000002</v>
      </c>
      <c r="D19" s="36"/>
      <c r="E19" s="34">
        <f>'Trimestre 4'!G1</f>
        <v>-12.164198381620963</v>
      </c>
      <c r="F19" s="35"/>
    </row>
    <row r="20" spans="1:12" ht="46.5" customHeight="1">
      <c r="A20" s="11"/>
      <c r="B20" s="12"/>
      <c r="C20" s="33"/>
      <c r="D20" s="33"/>
      <c r="E20" s="12"/>
      <c r="F20" s="12"/>
    </row>
  </sheetData>
  <mergeCells count="21"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>
      <c r="A5" s="28"/>
      <c r="B5" s="16"/>
      <c r="C5" s="17"/>
      <c r="D5" s="17"/>
      <c r="E5" s="17"/>
      <c r="F5" s="17"/>
      <c r="G5" s="1">
        <f t="shared" ref="G5:G68" si="0">D5-C5-(F5-E5)</f>
        <v>0</v>
      </c>
      <c r="H5" s="16">
        <f t="shared" ref="H5:H68" si="1">B5*G5</f>
        <v>0</v>
      </c>
    </row>
    <row r="6" spans="1:8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7871.46</v>
      </c>
      <c r="C1">
        <f>COUNTA(A4:A203)</f>
        <v>1</v>
      </c>
      <c r="G1" s="20">
        <f>IF(B1&lt;&gt;0,H1/B1,0)</f>
        <v>-94</v>
      </c>
      <c r="H1" s="19">
        <f>SUM(H4:H195)</f>
        <v>-739917.24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22</v>
      </c>
      <c r="B4" s="16">
        <v>7871.46</v>
      </c>
      <c r="C4" s="17">
        <v>41880</v>
      </c>
      <c r="D4" s="17">
        <v>41786</v>
      </c>
      <c r="E4" s="17"/>
      <c r="F4" s="17"/>
      <c r="G4" s="1">
        <f>D4-C4-(F4-E4)</f>
        <v>-94</v>
      </c>
      <c r="H4" s="16">
        <f>B4*G4</f>
        <v>-739917.24</v>
      </c>
    </row>
    <row r="5" spans="1:8">
      <c r="A5" s="28"/>
      <c r="B5" s="16"/>
      <c r="C5" s="17"/>
      <c r="D5" s="17"/>
      <c r="E5" s="17"/>
      <c r="F5" s="17"/>
      <c r="G5" s="1">
        <f t="shared" ref="G5:G68" si="0">D5-C5-(F5-E5)</f>
        <v>0</v>
      </c>
      <c r="H5" s="16">
        <f t="shared" ref="H5:H68" si="1">B5*G5</f>
        <v>0</v>
      </c>
    </row>
    <row r="6" spans="1:8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31203.200000000001</v>
      </c>
      <c r="C1">
        <f>COUNTA(A4:A203)</f>
        <v>8</v>
      </c>
      <c r="G1" s="20">
        <f>IF(B1&lt;&gt;0,H1/B1,0)</f>
        <v>-30.199434673366834</v>
      </c>
      <c r="H1" s="19">
        <f>SUM(H4:H195)</f>
        <v>-942319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23</v>
      </c>
      <c r="B4" s="16">
        <v>118.95</v>
      </c>
      <c r="C4" s="17">
        <v>41847</v>
      </c>
      <c r="D4" s="17">
        <v>41829</v>
      </c>
      <c r="E4" s="17"/>
      <c r="F4" s="17"/>
      <c r="G4" s="1">
        <f>D4-C4-(F4-E4)</f>
        <v>-18</v>
      </c>
      <c r="H4" s="16">
        <f>B4*G4</f>
        <v>-2141.1</v>
      </c>
    </row>
    <row r="5" spans="1:8">
      <c r="A5" s="28" t="s">
        <v>24</v>
      </c>
      <c r="B5" s="16">
        <v>163.47999999999999</v>
      </c>
      <c r="C5" s="17">
        <v>41857</v>
      </c>
      <c r="D5" s="17">
        <v>41829</v>
      </c>
      <c r="E5" s="17"/>
      <c r="F5" s="17"/>
      <c r="G5" s="1">
        <f t="shared" ref="G5:G68" si="0">D5-C5-(F5-E5)</f>
        <v>-28</v>
      </c>
      <c r="H5" s="16">
        <f t="shared" ref="H5:H68" si="1">B5*G5</f>
        <v>-4577.4399999999996</v>
      </c>
    </row>
    <row r="6" spans="1:8">
      <c r="A6" s="28" t="s">
        <v>25</v>
      </c>
      <c r="B6" s="16">
        <v>419.07</v>
      </c>
      <c r="C6" s="17">
        <v>41857</v>
      </c>
      <c r="D6" s="17">
        <v>41829</v>
      </c>
      <c r="E6" s="17"/>
      <c r="F6" s="17"/>
      <c r="G6" s="1">
        <f t="shared" si="0"/>
        <v>-28</v>
      </c>
      <c r="H6" s="16">
        <f t="shared" si="1"/>
        <v>-11733.96</v>
      </c>
    </row>
    <row r="7" spans="1:8">
      <c r="A7" s="28" t="s">
        <v>26</v>
      </c>
      <c r="B7" s="16">
        <v>610</v>
      </c>
      <c r="C7" s="17">
        <v>41878</v>
      </c>
      <c r="D7" s="17">
        <v>41836</v>
      </c>
      <c r="E7" s="17"/>
      <c r="F7" s="17"/>
      <c r="G7" s="1">
        <f t="shared" si="0"/>
        <v>-42</v>
      </c>
      <c r="H7" s="16">
        <f t="shared" si="1"/>
        <v>-25620</v>
      </c>
    </row>
    <row r="8" spans="1:8">
      <c r="A8" s="28" t="s">
        <v>27</v>
      </c>
      <c r="B8" s="16">
        <v>28.05</v>
      </c>
      <c r="C8" s="17">
        <v>41889</v>
      </c>
      <c r="D8" s="17">
        <v>41878</v>
      </c>
      <c r="E8" s="17"/>
      <c r="F8" s="17"/>
      <c r="G8" s="1">
        <f t="shared" si="0"/>
        <v>-11</v>
      </c>
      <c r="H8" s="16">
        <f t="shared" si="1"/>
        <v>-308.55</v>
      </c>
    </row>
    <row r="9" spans="1:8">
      <c r="A9" s="28" t="s">
        <v>28</v>
      </c>
      <c r="B9" s="16">
        <v>1982.65</v>
      </c>
      <c r="C9" s="17">
        <v>41881</v>
      </c>
      <c r="D9" s="17">
        <v>41878</v>
      </c>
      <c r="E9" s="17"/>
      <c r="F9" s="17"/>
      <c r="G9" s="1">
        <f t="shared" si="0"/>
        <v>-3</v>
      </c>
      <c r="H9" s="16">
        <f t="shared" si="1"/>
        <v>-5947.9500000000007</v>
      </c>
    </row>
    <row r="10" spans="1:8">
      <c r="A10" s="28" t="s">
        <v>29</v>
      </c>
      <c r="B10" s="16">
        <v>101</v>
      </c>
      <c r="C10" s="17">
        <v>41911</v>
      </c>
      <c r="D10" s="17">
        <v>41881</v>
      </c>
      <c r="E10" s="17"/>
      <c r="F10" s="17"/>
      <c r="G10" s="1">
        <f t="shared" si="0"/>
        <v>-30</v>
      </c>
      <c r="H10" s="16">
        <f t="shared" si="1"/>
        <v>-3030</v>
      </c>
    </row>
    <row r="11" spans="1:8">
      <c r="A11" s="28" t="s">
        <v>30</v>
      </c>
      <c r="B11" s="16">
        <v>27780</v>
      </c>
      <c r="C11" s="17">
        <v>41939</v>
      </c>
      <c r="D11" s="17">
        <v>41907</v>
      </c>
      <c r="E11" s="17"/>
      <c r="F11" s="17"/>
      <c r="G11" s="1">
        <f t="shared" si="0"/>
        <v>-32</v>
      </c>
      <c r="H11" s="16">
        <f t="shared" si="1"/>
        <v>-888960</v>
      </c>
    </row>
    <row r="12" spans="1:8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123013.21000000002</v>
      </c>
      <c r="C1">
        <f>COUNTA(A4:A203)</f>
        <v>27</v>
      </c>
      <c r="G1" s="20">
        <f>IF(B1&lt;&gt;0,H1/B1,0)</f>
        <v>-12.164198381620963</v>
      </c>
      <c r="H1" s="19">
        <f>SUM(H4:H195)</f>
        <v>-1496357.0899999999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31</v>
      </c>
      <c r="B4" s="16">
        <v>45.84</v>
      </c>
      <c r="C4" s="17">
        <v>42012</v>
      </c>
      <c r="D4" s="17">
        <v>41918</v>
      </c>
      <c r="E4" s="17"/>
      <c r="F4" s="17"/>
      <c r="G4" s="1">
        <f>D4-C4-(F4-E4)</f>
        <v>-94</v>
      </c>
      <c r="H4" s="16">
        <f>B4*G4</f>
        <v>-4308.96</v>
      </c>
    </row>
    <row r="5" spans="1:8">
      <c r="A5" s="28" t="s">
        <v>32</v>
      </c>
      <c r="B5" s="16">
        <v>27220</v>
      </c>
      <c r="C5" s="17">
        <v>41950</v>
      </c>
      <c r="D5" s="17">
        <v>41922</v>
      </c>
      <c r="E5" s="17"/>
      <c r="F5" s="17"/>
      <c r="G5" s="1">
        <f t="shared" ref="G5:G68" si="0">D5-C5-(F5-E5)</f>
        <v>-28</v>
      </c>
      <c r="H5" s="16">
        <f t="shared" ref="H5:H68" si="1">B5*G5</f>
        <v>-762160</v>
      </c>
    </row>
    <row r="6" spans="1:8">
      <c r="A6" s="28" t="s">
        <v>33</v>
      </c>
      <c r="B6" s="16">
        <v>1830</v>
      </c>
      <c r="C6" s="17">
        <v>41950</v>
      </c>
      <c r="D6" s="17">
        <v>41927</v>
      </c>
      <c r="E6" s="17"/>
      <c r="F6" s="17"/>
      <c r="G6" s="1">
        <f t="shared" si="0"/>
        <v>-23</v>
      </c>
      <c r="H6" s="16">
        <f t="shared" si="1"/>
        <v>-42090</v>
      </c>
    </row>
    <row r="7" spans="1:8">
      <c r="A7" s="28" t="s">
        <v>31</v>
      </c>
      <c r="B7" s="16">
        <v>12.2</v>
      </c>
      <c r="C7" s="17">
        <v>42012</v>
      </c>
      <c r="D7" s="17">
        <v>41929</v>
      </c>
      <c r="E7" s="17"/>
      <c r="F7" s="17"/>
      <c r="G7" s="1">
        <f t="shared" si="0"/>
        <v>-83</v>
      </c>
      <c r="H7" s="16">
        <f t="shared" si="1"/>
        <v>-1012.5999999999999</v>
      </c>
    </row>
    <row r="8" spans="1:8">
      <c r="A8" s="28" t="s">
        <v>34</v>
      </c>
      <c r="B8" s="16">
        <v>471.96</v>
      </c>
      <c r="C8" s="17">
        <v>41948</v>
      </c>
      <c r="D8" s="17">
        <v>41932</v>
      </c>
      <c r="E8" s="17"/>
      <c r="F8" s="17"/>
      <c r="G8" s="1">
        <f t="shared" si="0"/>
        <v>-16</v>
      </c>
      <c r="H8" s="16">
        <f t="shared" si="1"/>
        <v>-7551.36</v>
      </c>
    </row>
    <row r="9" spans="1:8">
      <c r="A9" s="28" t="s">
        <v>35</v>
      </c>
      <c r="B9" s="16">
        <v>77.45</v>
      </c>
      <c r="C9" s="17">
        <v>41956</v>
      </c>
      <c r="D9" s="17">
        <v>41932</v>
      </c>
      <c r="E9" s="17"/>
      <c r="F9" s="17"/>
      <c r="G9" s="1">
        <f t="shared" si="0"/>
        <v>-24</v>
      </c>
      <c r="H9" s="16">
        <f t="shared" si="1"/>
        <v>-1858.8000000000002</v>
      </c>
    </row>
    <row r="10" spans="1:8">
      <c r="A10" s="28" t="s">
        <v>36</v>
      </c>
      <c r="B10" s="16">
        <v>262.91000000000003</v>
      </c>
      <c r="C10" s="17">
        <v>41948</v>
      </c>
      <c r="D10" s="17">
        <v>41932</v>
      </c>
      <c r="E10" s="17"/>
      <c r="F10" s="17"/>
      <c r="G10" s="1">
        <f t="shared" si="0"/>
        <v>-16</v>
      </c>
      <c r="H10" s="16">
        <f t="shared" si="1"/>
        <v>-4206.5600000000004</v>
      </c>
    </row>
    <row r="11" spans="1:8">
      <c r="A11" s="28" t="s">
        <v>37</v>
      </c>
      <c r="B11" s="16">
        <v>100.04</v>
      </c>
      <c r="C11" s="17">
        <v>41948</v>
      </c>
      <c r="D11" s="17">
        <v>41932</v>
      </c>
      <c r="E11" s="17"/>
      <c r="F11" s="17"/>
      <c r="G11" s="1">
        <f t="shared" si="0"/>
        <v>-16</v>
      </c>
      <c r="H11" s="16">
        <f t="shared" si="1"/>
        <v>-1600.64</v>
      </c>
    </row>
    <row r="12" spans="1:8">
      <c r="A12" s="28" t="s">
        <v>38</v>
      </c>
      <c r="B12" s="16">
        <v>106.75</v>
      </c>
      <c r="C12" s="17">
        <v>41948</v>
      </c>
      <c r="D12" s="17">
        <v>41932</v>
      </c>
      <c r="E12" s="17"/>
      <c r="F12" s="17"/>
      <c r="G12" s="1">
        <f t="shared" si="0"/>
        <v>-16</v>
      </c>
      <c r="H12" s="16">
        <f t="shared" si="1"/>
        <v>-1708</v>
      </c>
    </row>
    <row r="13" spans="1:8">
      <c r="A13" s="28" t="s">
        <v>39</v>
      </c>
      <c r="B13" s="16">
        <v>354.36</v>
      </c>
      <c r="C13" s="17">
        <v>41943</v>
      </c>
      <c r="D13" s="17">
        <v>41932</v>
      </c>
      <c r="E13" s="17"/>
      <c r="F13" s="17"/>
      <c r="G13" s="1">
        <f t="shared" si="0"/>
        <v>-11</v>
      </c>
      <c r="H13" s="16">
        <f t="shared" si="1"/>
        <v>-3897.96</v>
      </c>
    </row>
    <row r="14" spans="1:8">
      <c r="A14" s="28" t="s">
        <v>40</v>
      </c>
      <c r="B14" s="16">
        <v>204.59</v>
      </c>
      <c r="C14" s="17">
        <v>41936</v>
      </c>
      <c r="D14" s="17">
        <v>41932</v>
      </c>
      <c r="E14" s="17"/>
      <c r="F14" s="17"/>
      <c r="G14" s="1">
        <f t="shared" si="0"/>
        <v>-4</v>
      </c>
      <c r="H14" s="16">
        <f t="shared" si="1"/>
        <v>-818.36</v>
      </c>
    </row>
    <row r="15" spans="1:8">
      <c r="A15" s="28" t="s">
        <v>41</v>
      </c>
      <c r="B15" s="16">
        <v>574.25</v>
      </c>
      <c r="C15" s="17">
        <v>41948</v>
      </c>
      <c r="D15" s="17">
        <v>41933</v>
      </c>
      <c r="E15" s="17"/>
      <c r="F15" s="17"/>
      <c r="G15" s="1">
        <f t="shared" si="0"/>
        <v>-15</v>
      </c>
      <c r="H15" s="16">
        <f t="shared" si="1"/>
        <v>-8613.75</v>
      </c>
    </row>
    <row r="16" spans="1:8">
      <c r="A16" s="28" t="s">
        <v>42</v>
      </c>
      <c r="B16" s="16">
        <v>5100</v>
      </c>
      <c r="C16" s="17">
        <v>41971</v>
      </c>
      <c r="D16" s="17">
        <v>41941</v>
      </c>
      <c r="E16" s="17"/>
      <c r="F16" s="17"/>
      <c r="G16" s="1">
        <f t="shared" si="0"/>
        <v>-30</v>
      </c>
      <c r="H16" s="16">
        <f t="shared" si="1"/>
        <v>-153000</v>
      </c>
    </row>
    <row r="17" spans="1:8">
      <c r="A17" s="28" t="s">
        <v>43</v>
      </c>
      <c r="B17" s="16">
        <v>1259.5</v>
      </c>
      <c r="C17" s="17">
        <v>41973</v>
      </c>
      <c r="D17" s="17">
        <v>41943</v>
      </c>
      <c r="E17" s="17"/>
      <c r="F17" s="17"/>
      <c r="G17" s="1">
        <f t="shared" si="0"/>
        <v>-30</v>
      </c>
      <c r="H17" s="16">
        <f t="shared" si="1"/>
        <v>-37785</v>
      </c>
    </row>
    <row r="18" spans="1:8">
      <c r="A18" s="28" t="s">
        <v>44</v>
      </c>
      <c r="B18" s="16">
        <v>149.5</v>
      </c>
      <c r="C18" s="17">
        <v>41981</v>
      </c>
      <c r="D18" s="17">
        <v>41951</v>
      </c>
      <c r="E18" s="17"/>
      <c r="F18" s="17"/>
      <c r="G18" s="1">
        <f t="shared" si="0"/>
        <v>-30</v>
      </c>
      <c r="H18" s="16">
        <f t="shared" si="1"/>
        <v>-4485</v>
      </c>
    </row>
    <row r="19" spans="1:8">
      <c r="A19" s="28" t="s">
        <v>45</v>
      </c>
      <c r="B19" s="16">
        <v>5100</v>
      </c>
      <c r="C19" s="17">
        <v>41981</v>
      </c>
      <c r="D19" s="17">
        <v>41953</v>
      </c>
      <c r="E19" s="17"/>
      <c r="F19" s="17"/>
      <c r="G19" s="1">
        <f t="shared" si="0"/>
        <v>-28</v>
      </c>
      <c r="H19" s="16">
        <f t="shared" si="1"/>
        <v>-142800</v>
      </c>
    </row>
    <row r="20" spans="1:8">
      <c r="A20" s="28" t="s">
        <v>46</v>
      </c>
      <c r="B20" s="16">
        <v>8710</v>
      </c>
      <c r="C20" s="17">
        <v>41976</v>
      </c>
      <c r="D20" s="17">
        <v>41953</v>
      </c>
      <c r="E20" s="17"/>
      <c r="F20" s="17"/>
      <c r="G20" s="1">
        <f t="shared" si="0"/>
        <v>-23</v>
      </c>
      <c r="H20" s="16">
        <f t="shared" si="1"/>
        <v>-200330</v>
      </c>
    </row>
    <row r="21" spans="1:8">
      <c r="A21" s="28" t="s">
        <v>47</v>
      </c>
      <c r="B21" s="16">
        <v>8710</v>
      </c>
      <c r="C21" s="17">
        <v>41992</v>
      </c>
      <c r="D21" s="17">
        <v>41982</v>
      </c>
      <c r="E21" s="17"/>
      <c r="F21" s="17"/>
      <c r="G21" s="1">
        <f t="shared" si="0"/>
        <v>-10</v>
      </c>
      <c r="H21" s="16">
        <f t="shared" si="1"/>
        <v>-87100</v>
      </c>
    </row>
    <row r="22" spans="1:8">
      <c r="A22" s="28" t="s">
        <v>48</v>
      </c>
      <c r="B22" s="16">
        <v>19557</v>
      </c>
      <c r="C22" s="17">
        <v>41984</v>
      </c>
      <c r="D22" s="17">
        <v>41983</v>
      </c>
      <c r="E22" s="17"/>
      <c r="F22" s="17"/>
      <c r="G22" s="1">
        <f t="shared" si="0"/>
        <v>-1</v>
      </c>
      <c r="H22" s="16">
        <f t="shared" si="1"/>
        <v>-19557</v>
      </c>
    </row>
    <row r="23" spans="1:8">
      <c r="A23" s="28" t="s">
        <v>49</v>
      </c>
      <c r="B23" s="16">
        <v>17520</v>
      </c>
      <c r="C23" s="17">
        <v>41991</v>
      </c>
      <c r="D23" s="17">
        <v>41983</v>
      </c>
      <c r="E23" s="17"/>
      <c r="F23" s="17"/>
      <c r="G23" s="1">
        <f t="shared" si="0"/>
        <v>-8</v>
      </c>
      <c r="H23" s="16">
        <f t="shared" si="1"/>
        <v>-140160</v>
      </c>
    </row>
    <row r="24" spans="1:8">
      <c r="A24" s="28" t="s">
        <v>50</v>
      </c>
      <c r="B24" s="16">
        <v>7871.46</v>
      </c>
      <c r="C24" s="17">
        <v>41973</v>
      </c>
      <c r="D24" s="17">
        <v>41984</v>
      </c>
      <c r="E24" s="17"/>
      <c r="F24" s="17"/>
      <c r="G24" s="1">
        <f t="shared" si="0"/>
        <v>11</v>
      </c>
      <c r="H24" s="16">
        <f t="shared" si="1"/>
        <v>86586.06</v>
      </c>
    </row>
    <row r="25" spans="1:8">
      <c r="A25" s="28" t="s">
        <v>51</v>
      </c>
      <c r="B25" s="16">
        <v>6514</v>
      </c>
      <c r="C25" s="17">
        <v>42012</v>
      </c>
      <c r="D25" s="17">
        <v>41995</v>
      </c>
      <c r="E25" s="17"/>
      <c r="F25" s="17"/>
      <c r="G25" s="1">
        <f t="shared" si="0"/>
        <v>-17</v>
      </c>
      <c r="H25" s="16">
        <f t="shared" si="1"/>
        <v>-110738</v>
      </c>
    </row>
    <row r="26" spans="1:8">
      <c r="A26" s="28" t="s">
        <v>52</v>
      </c>
      <c r="B26" s="16">
        <v>976</v>
      </c>
      <c r="C26" s="17">
        <v>41976</v>
      </c>
      <c r="D26" s="17">
        <v>41996</v>
      </c>
      <c r="E26" s="17"/>
      <c r="F26" s="17"/>
      <c r="G26" s="1">
        <f t="shared" si="0"/>
        <v>20</v>
      </c>
      <c r="H26" s="16">
        <f t="shared" si="1"/>
        <v>19520</v>
      </c>
    </row>
    <row r="27" spans="1:8">
      <c r="A27" s="28" t="s">
        <v>53</v>
      </c>
      <c r="B27" s="16">
        <v>2684</v>
      </c>
      <c r="C27" s="17">
        <v>42012</v>
      </c>
      <c r="D27" s="17">
        <v>41996</v>
      </c>
      <c r="E27" s="17"/>
      <c r="F27" s="17"/>
      <c r="G27" s="1">
        <f t="shared" si="0"/>
        <v>-16</v>
      </c>
      <c r="H27" s="16">
        <f t="shared" si="1"/>
        <v>-42944</v>
      </c>
    </row>
    <row r="28" spans="1:8">
      <c r="A28" s="28" t="s">
        <v>54</v>
      </c>
      <c r="B28" s="16">
        <v>6606</v>
      </c>
      <c r="C28" s="17">
        <v>41973</v>
      </c>
      <c r="D28" s="17">
        <v>41996</v>
      </c>
      <c r="E28" s="17"/>
      <c r="F28" s="17"/>
      <c r="G28" s="1">
        <f t="shared" si="0"/>
        <v>23</v>
      </c>
      <c r="H28" s="16">
        <f t="shared" si="1"/>
        <v>151938</v>
      </c>
    </row>
    <row r="29" spans="1:8">
      <c r="A29" s="28" t="s">
        <v>55</v>
      </c>
      <c r="B29" s="16">
        <v>395.16</v>
      </c>
      <c r="C29" s="17">
        <v>41939</v>
      </c>
      <c r="D29" s="17">
        <v>41996</v>
      </c>
      <c r="E29" s="17"/>
      <c r="F29" s="17"/>
      <c r="G29" s="1">
        <f t="shared" si="0"/>
        <v>57</v>
      </c>
      <c r="H29" s="16">
        <f t="shared" si="1"/>
        <v>22524.120000000003</v>
      </c>
    </row>
    <row r="30" spans="1:8">
      <c r="A30" s="28" t="s">
        <v>56</v>
      </c>
      <c r="B30" s="16">
        <v>600.24</v>
      </c>
      <c r="C30" s="17">
        <v>41993</v>
      </c>
      <c r="D30" s="17">
        <v>41996</v>
      </c>
      <c r="E30" s="17"/>
      <c r="F30" s="17"/>
      <c r="G30" s="1">
        <f t="shared" si="0"/>
        <v>3</v>
      </c>
      <c r="H30" s="16">
        <f t="shared" si="1"/>
        <v>1800.72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2015-04-22T08:06:52Z</dcterms:modified>
</cp:coreProperties>
</file>