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filterPrivacy="1" defaultThemeVersion="124226"/>
  <xr:revisionPtr revIDLastSave="0" documentId="8_{58892A71-36CB-4A38-8000-2D6DFF22D22A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91029"/>
</workbook>
</file>

<file path=xl/calcChain.xml><?xml version="1.0" encoding="utf-8"?>
<calcChain xmlns="http://schemas.openxmlformats.org/spreadsheetml/2006/main">
  <c r="H203" i="5" l="1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H53" i="5"/>
  <c r="G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H41" i="5"/>
  <c r="G41" i="5"/>
  <c r="G40" i="5"/>
  <c r="H40" i="5" s="1"/>
  <c r="G39" i="5"/>
  <c r="H39" i="5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H30" i="5"/>
  <c r="G30" i="5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H23" i="5"/>
  <c r="G23" i="5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H16" i="5"/>
  <c r="G16" i="5"/>
  <c r="G15" i="5"/>
  <c r="H15" i="5" s="1"/>
  <c r="G14" i="5"/>
  <c r="H14" i="5" s="1"/>
  <c r="G13" i="5"/>
  <c r="H13" i="5" s="1"/>
  <c r="H12" i="5"/>
  <c r="G12" i="5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H5" i="5"/>
  <c r="G5" i="5"/>
  <c r="G4" i="5"/>
  <c r="H4" i="5" s="1"/>
  <c r="C1" i="5"/>
  <c r="B16" i="1" s="1"/>
  <c r="B1" i="5"/>
  <c r="C16" i="1" s="1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H33" i="4"/>
  <c r="G33" i="4"/>
  <c r="H32" i="4"/>
  <c r="G32" i="4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H14" i="4"/>
  <c r="G14" i="4"/>
  <c r="G13" i="4"/>
  <c r="H13" i="4" s="1"/>
  <c r="G12" i="4"/>
  <c r="H12" i="4" s="1"/>
  <c r="G11" i="4"/>
  <c r="H11" i="4" s="1"/>
  <c r="H10" i="4"/>
  <c r="G10" i="4"/>
  <c r="G9" i="4"/>
  <c r="H9" i="4" s="1"/>
  <c r="G8" i="4"/>
  <c r="H8" i="4" s="1"/>
  <c r="G7" i="4"/>
  <c r="H7" i="4" s="1"/>
  <c r="G6" i="4"/>
  <c r="H6" i="4" s="1"/>
  <c r="G5" i="4"/>
  <c r="H5" i="4" s="1"/>
  <c r="G4" i="4"/>
  <c r="H4" i="4" s="1"/>
  <c r="C1" i="4"/>
  <c r="B15" i="1" s="1"/>
  <c r="B1" i="4"/>
  <c r="C15" i="1" s="1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 s="1"/>
  <c r="G51" i="3"/>
  <c r="H51" i="3" s="1"/>
  <c r="G50" i="3"/>
  <c r="H50" i="3" s="1"/>
  <c r="G49" i="3"/>
  <c r="H49" i="3" s="1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H41" i="3" s="1"/>
  <c r="G40" i="3"/>
  <c r="H40" i="3" s="1"/>
  <c r="G39" i="3"/>
  <c r="H39" i="3" s="1"/>
  <c r="G38" i="3"/>
  <c r="H38" i="3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H22" i="3"/>
  <c r="G22" i="3"/>
  <c r="G21" i="3"/>
  <c r="H21" i="3" s="1"/>
  <c r="G20" i="3"/>
  <c r="H20" i="3" s="1"/>
  <c r="H19" i="3"/>
  <c r="G19" i="3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H9" i="3"/>
  <c r="G9" i="3"/>
  <c r="G8" i="3"/>
  <c r="H8" i="3" s="1"/>
  <c r="G7" i="3"/>
  <c r="H7" i="3" s="1"/>
  <c r="G6" i="3"/>
  <c r="H6" i="3" s="1"/>
  <c r="G5" i="3"/>
  <c r="H5" i="3" s="1"/>
  <c r="G4" i="3"/>
  <c r="H4" i="3" s="1"/>
  <c r="C1" i="3"/>
  <c r="B14" i="1" s="1"/>
  <c r="B1" i="3"/>
  <c r="C14" i="1" s="1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G80" i="2"/>
  <c r="H80" i="2"/>
  <c r="G79" i="2"/>
  <c r="H79" i="2" s="1"/>
  <c r="G78" i="2"/>
  <c r="G77" i="2"/>
  <c r="G76" i="2"/>
  <c r="H76" i="2" s="1"/>
  <c r="G75" i="2"/>
  <c r="H75" i="2" s="1"/>
  <c r="G74" i="2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G66" i="2"/>
  <c r="G65" i="2"/>
  <c r="H65" i="2" s="1"/>
  <c r="G64" i="2"/>
  <c r="H64" i="2" s="1"/>
  <c r="G63" i="2"/>
  <c r="G62" i="2"/>
  <c r="G61" i="2"/>
  <c r="H61" i="2" s="1"/>
  <c r="G60" i="2"/>
  <c r="H60" i="2" s="1"/>
  <c r="G59" i="2"/>
  <c r="G58" i="2"/>
  <c r="H58" i="2" s="1"/>
  <c r="G57" i="2"/>
  <c r="G56" i="2"/>
  <c r="H56" i="2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G48" i="2"/>
  <c r="H48" i="2" s="1"/>
  <c r="G47" i="2"/>
  <c r="G46" i="2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G29" i="2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/>
  <c r="G11" i="2"/>
  <c r="H11" i="2" s="1"/>
  <c r="G10" i="2"/>
  <c r="H10" i="2" s="1"/>
  <c r="G9" i="2"/>
  <c r="G8" i="2"/>
  <c r="H8" i="2"/>
  <c r="G7" i="2"/>
  <c r="H7" i="2" s="1"/>
  <c r="G6" i="2"/>
  <c r="G5" i="2"/>
  <c r="H5" i="2" s="1"/>
  <c r="G4" i="2"/>
  <c r="H4" i="2" s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81" i="2"/>
  <c r="H78" i="2"/>
  <c r="H77" i="2"/>
  <c r="H74" i="2"/>
  <c r="H67" i="2"/>
  <c r="H66" i="2"/>
  <c r="H63" i="2"/>
  <c r="H62" i="2"/>
  <c r="H59" i="2"/>
  <c r="H57" i="2"/>
  <c r="H49" i="2"/>
  <c r="H47" i="2"/>
  <c r="H46" i="2"/>
  <c r="H37" i="2"/>
  <c r="H30" i="2"/>
  <c r="H29" i="2"/>
  <c r="H18" i="2"/>
  <c r="H9" i="2"/>
  <c r="H6" i="2"/>
  <c r="C1" i="2"/>
  <c r="B13" i="1" s="1"/>
  <c r="B1" i="2"/>
  <c r="C13" i="1" s="1"/>
  <c r="H1" i="5" l="1"/>
  <c r="G1" i="5" s="1"/>
  <c r="D16" i="1" s="1"/>
  <c r="C9" i="1"/>
  <c r="A9" i="1"/>
  <c r="H1" i="2"/>
  <c r="G1" i="2" s="1"/>
  <c r="D13" i="1" s="1"/>
  <c r="H1" i="3"/>
  <c r="G1" i="3" s="1"/>
  <c r="D14" i="1" s="1"/>
  <c r="H1" i="4"/>
  <c r="G1" i="4" s="1"/>
  <c r="D15" i="1" s="1"/>
  <c r="E9" i="1" l="1"/>
</calcChain>
</file>

<file path=xl/sharedStrings.xml><?xml version="1.0" encoding="utf-8"?>
<sst xmlns="http://schemas.openxmlformats.org/spreadsheetml/2006/main" count="233" uniqueCount="207">
  <si>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</si>
  <si>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</si>
  <si>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</si>
  <si>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</si>
  <si>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</si>
  <si>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</si>
  <si>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</si>
  <si>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</si>
  <si>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</si>
  <si>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</si>
  <si>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</si>
  <si>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</si>
  <si>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</si>
  <si>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</si>
  <si>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</si>
  <si>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</si>
  <si>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</si>
  <si>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</si>
  <si>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</si>
  <si>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</si>
  <si>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Liceo Scientifico Statale CAVOUR</t>
  </si>
  <si>
    <t>00184 ROMA (RM) VIA DELLE CARINE 1 C.F. 80253350583 C.M. RMPS060005</t>
  </si>
  <si>
    <t>FVL2476 del 06/12/2019</t>
  </si>
  <si>
    <t>108/PA 2019 del 24/12/2019</t>
  </si>
  <si>
    <t>50/2019L del 23/12/2019</t>
  </si>
  <si>
    <t>715/E del 23/12/2019</t>
  </si>
  <si>
    <t>665/E del 30/11/2019</t>
  </si>
  <si>
    <t>PA49 del 19/12/2019</t>
  </si>
  <si>
    <t>2033 del 16/12/2019</t>
  </si>
  <si>
    <t>2020BENA005000360 del 27/01/2020</t>
  </si>
  <si>
    <t>4/FE del 17/12/2019</t>
  </si>
  <si>
    <t>10/2020-ORG del 14/01/2020</t>
  </si>
  <si>
    <t>4F del 14/01/2020</t>
  </si>
  <si>
    <t>5F del 14/01/2020</t>
  </si>
  <si>
    <t>18/2020/SC del 16/01/2020</t>
  </si>
  <si>
    <t>19/2020/SC del 16/01/2020</t>
  </si>
  <si>
    <t>25/2020/SC del 20/01/2020</t>
  </si>
  <si>
    <t>202-002055 del 16/12/2019</t>
  </si>
  <si>
    <t>A  771 del 11/12/2019</t>
  </si>
  <si>
    <t>036107 del 30/11/2019</t>
  </si>
  <si>
    <t>V5/0039226 del 06/12/2019</t>
  </si>
  <si>
    <t>V5/0039227 del 06/12/2019</t>
  </si>
  <si>
    <t>19PAS0016583 del 30/11/2019</t>
  </si>
  <si>
    <t>FATTPA 4_19 del 16/12/2019</t>
  </si>
  <si>
    <t>V5/0041652 del 31/12/2019</t>
  </si>
  <si>
    <t>V5/0041653 del 31/12/2019</t>
  </si>
  <si>
    <t>FATTPA 1_20 del 05/01/2020</t>
  </si>
  <si>
    <t>4 del 10/01/2020</t>
  </si>
  <si>
    <t>5 del 14/01/2020</t>
  </si>
  <si>
    <t>00068/20 del 15/01/2020</t>
  </si>
  <si>
    <t>24 del 13/01/2020</t>
  </si>
  <si>
    <t>202-000209 del 16/01/2020</t>
  </si>
  <si>
    <t>FPA_ES-65_20 del 29/01/2020</t>
  </si>
  <si>
    <t>A   24 del 18/01/2020</t>
  </si>
  <si>
    <t>8720006199 del 21/01/2020</t>
  </si>
  <si>
    <t>FVL224 del 23/01/2020</t>
  </si>
  <si>
    <t>A   15 del 14/01/2020</t>
  </si>
  <si>
    <t>26/2020/SC del 20/01/2020</t>
  </si>
  <si>
    <t>000540 del 31/01/2020</t>
  </si>
  <si>
    <t>39/2020/SC del 22/01/2020</t>
  </si>
  <si>
    <t>67/E del 31/01/2020</t>
  </si>
  <si>
    <t>FPA_280-20 del 03/02/2020</t>
  </si>
  <si>
    <t>58/PA del 31/01/2020</t>
  </si>
  <si>
    <t>10 del 08/02/2020</t>
  </si>
  <si>
    <t>10131/P del 20/12/2019</t>
  </si>
  <si>
    <t>V5/0004018 del 07/02/2020</t>
  </si>
  <si>
    <t>V5/0004019 del 07/02/2020</t>
  </si>
  <si>
    <t>A   29 del 18/01/2020</t>
  </si>
  <si>
    <t>8720017143 del 07/02/2020</t>
  </si>
  <si>
    <t>40F del 11/02/2020</t>
  </si>
  <si>
    <t>40227 del 28/01/2020</t>
  </si>
  <si>
    <t>40228 del 28/01/2020</t>
  </si>
  <si>
    <t>57/PA del 31/01/2020</t>
  </si>
  <si>
    <t>42F del 12/02/2020</t>
  </si>
  <si>
    <t>86/PA del 13/02/2020</t>
  </si>
  <si>
    <t>A   89 del 14/02/2020</t>
  </si>
  <si>
    <t>4E del 07/02/2020</t>
  </si>
  <si>
    <t>FATTPA 2_20 del 14/02/2020</t>
  </si>
  <si>
    <t>FPA 53/20 del 18/02/2020</t>
  </si>
  <si>
    <t>A  118 del 22/02/2020</t>
  </si>
  <si>
    <t>53 del 10/02/2020</t>
  </si>
  <si>
    <t>400048 del 25/02/2020</t>
  </si>
  <si>
    <t>129/2020 del 27/02/2020</t>
  </si>
  <si>
    <t>00736/20 del 27/02/2020</t>
  </si>
  <si>
    <t>1519/P del 29/02/2020</t>
  </si>
  <si>
    <t>A  132 del 29/02/2020</t>
  </si>
  <si>
    <t>A  139 del 29/02/2020</t>
  </si>
  <si>
    <t>PA-13/2020 del 03/03/2020</t>
  </si>
  <si>
    <t>V5/0007047 del 29/02/2020</t>
  </si>
  <si>
    <t>V5/0007048 del 29/02/2020</t>
  </si>
  <si>
    <t>18 del 09/03/2020</t>
  </si>
  <si>
    <t>19 del 09/03/2020</t>
  </si>
  <si>
    <t>20 del 09/03/2020</t>
  </si>
  <si>
    <t>21 del 09/03/2020</t>
  </si>
  <si>
    <t>22 del 17/03/2020</t>
  </si>
  <si>
    <t>7PA del 10/03/2020</t>
  </si>
  <si>
    <t>A  170 del 10/03/2020</t>
  </si>
  <si>
    <t>202-000699 del 11/03/2020</t>
  </si>
  <si>
    <t>8720031826 del 13/03/2020</t>
  </si>
  <si>
    <t>FPA 82/20 del 20/03/2020</t>
  </si>
  <si>
    <t>FPA 83/20 del 20/03/2020</t>
  </si>
  <si>
    <t>FPA 84/20 del 20/03/2020</t>
  </si>
  <si>
    <t>FATTPA 6_20 del 03/04/2020</t>
  </si>
  <si>
    <t>FATTPA 7_20 del 03/04/2020</t>
  </si>
  <si>
    <t>FATTPA 8_20 del 03/04/2020</t>
  </si>
  <si>
    <t>8720044035 del 01/04/2020</t>
  </si>
  <si>
    <t>20204E08732 del 31/03/2020</t>
  </si>
  <si>
    <t>007882 del 31/03/2020</t>
  </si>
  <si>
    <t>A  216 del 09/04/2020</t>
  </si>
  <si>
    <t>589/2020 del 10/04/2020</t>
  </si>
  <si>
    <t>669 del 25/03/2020</t>
  </si>
  <si>
    <t>202-000934 del 15/04/2020</t>
  </si>
  <si>
    <t>FVL884 del 21/04/2020</t>
  </si>
  <si>
    <t>A  238 del 24/04/2020</t>
  </si>
  <si>
    <t>A  239 del 24/04/2020</t>
  </si>
  <si>
    <t>29 del 21/04/2020</t>
  </si>
  <si>
    <t>FATTPA 25_20 del 02/05/2020</t>
  </si>
  <si>
    <t>688/2020 del 06/05/2020</t>
  </si>
  <si>
    <t>202-001083 del 07/05/2020</t>
  </si>
  <si>
    <t>238/PA del 11/05/2020</t>
  </si>
  <si>
    <t>A  261 del 12/05/2020</t>
  </si>
  <si>
    <t>FPA 220/20 del 12/05/2020</t>
  </si>
  <si>
    <t>199/E del 30/04/2020</t>
  </si>
  <si>
    <t>A  267 del 16/05/2020</t>
  </si>
  <si>
    <t>25 del 15/05/2020</t>
  </si>
  <si>
    <t>1017 del 14/05/2020</t>
  </si>
  <si>
    <t>26 del 21/05/2020</t>
  </si>
  <si>
    <t>27 del 21/05/2020</t>
  </si>
  <si>
    <t>784/2020 del 22/05/2020</t>
  </si>
  <si>
    <t>A  276 del 23/05/2020</t>
  </si>
  <si>
    <t>202-001401 del 26/05/2020</t>
  </si>
  <si>
    <t>1091 del 20/05/2020</t>
  </si>
  <si>
    <t>FATTPA 26_20 del 06/06/2020</t>
  </si>
  <si>
    <t>015467 del 31/05/2020</t>
  </si>
  <si>
    <t>922/2020 del 09/06/2020</t>
  </si>
  <si>
    <t>2020136926 del 10/06/2020</t>
  </si>
  <si>
    <t>28 del 11/06/2020</t>
  </si>
  <si>
    <t>18E del 10/06/2020</t>
  </si>
  <si>
    <t>A  335 del 13/06/2020</t>
  </si>
  <si>
    <t>86 del 01/06/2020</t>
  </si>
  <si>
    <t>202-001648 del 17/06/2020</t>
  </si>
  <si>
    <t>2/FE del 08/06/2020</t>
  </si>
  <si>
    <t>A  376 del 26/06/2020</t>
  </si>
  <si>
    <t>29 del 28/06/2020</t>
  </si>
  <si>
    <t>32 del 28/06/2020</t>
  </si>
  <si>
    <t>95/PA del 01/06/2020</t>
  </si>
  <si>
    <t>914/2020 del 09/06/2020</t>
  </si>
  <si>
    <t>921/2020 del 09/06/2020</t>
  </si>
  <si>
    <t>A  378 del 01/07/2020</t>
  </si>
  <si>
    <t>122/PA del 02/07/2020</t>
  </si>
  <si>
    <t>260/E del 30/06/2020</t>
  </si>
  <si>
    <t>24PA del 02/07/2020</t>
  </si>
  <si>
    <t>FPA_1194-20 del 10/07/2020</t>
  </si>
  <si>
    <t>202-001873 del 15/07/2020</t>
  </si>
  <si>
    <t>FATTPA 14_20 del 13/07/2020</t>
  </si>
  <si>
    <t>378/PA del 22/07/2020</t>
  </si>
  <si>
    <t>282/2020 del 08/07/2020</t>
  </si>
  <si>
    <t>283/2020 del 08/07/2020</t>
  </si>
  <si>
    <t>1020223101 del 03/08/2020</t>
  </si>
  <si>
    <t>023299 del 31/07/2020</t>
  </si>
  <si>
    <t>0000085/X/FX del 30/07/2020</t>
  </si>
  <si>
    <t>40 del 21/08/2020</t>
  </si>
  <si>
    <t>A  426 del 24/07/2020</t>
  </si>
  <si>
    <t>111/SP del 03/06/2020</t>
  </si>
  <si>
    <t>128/SP del 19/06/2020</t>
  </si>
  <si>
    <t>555000755 del 24/07/2020</t>
  </si>
  <si>
    <t>2020163 del 24/07/2020</t>
  </si>
  <si>
    <t>429/PA del 28/08/2020</t>
  </si>
  <si>
    <t>FATTPA 42_20 del 06/09/2020</t>
  </si>
  <si>
    <t>FPA_1340-20 del 11/09/2020</t>
  </si>
  <si>
    <t>48 del 16/09/2020</t>
  </si>
  <si>
    <t>FATTPA 44_20 del 20/09/2020</t>
  </si>
  <si>
    <t>FPA_ES-545_20 del 21/09/2020</t>
  </si>
  <si>
    <t>EFAT/2020/1990 del 22/09/2020</t>
  </si>
  <si>
    <t>1944/2020 del 30/09/2020</t>
  </si>
  <si>
    <t>1949/2020 del 30/09/2020</t>
  </si>
  <si>
    <t>3771/2020 del 30/09/2020</t>
  </si>
  <si>
    <t>FATTPA 47_20 del 20/09/2020</t>
  </si>
  <si>
    <t>A  548 del 19/09/2020</t>
  </si>
  <si>
    <t>A  539 del 19/09/2020</t>
  </si>
  <si>
    <t>1020282737 del 30/09/2020</t>
  </si>
  <si>
    <t>031493 del 30/09/2020</t>
  </si>
  <si>
    <t>1937 del 30/09/2020</t>
  </si>
  <si>
    <t>2097/2020 del 09/10/2020</t>
  </si>
  <si>
    <t>20PAS0012739 del 30/09/2020</t>
  </si>
  <si>
    <t>1020292744 del 14/10/2020</t>
  </si>
  <si>
    <t>561/PA del 16/10/2020</t>
  </si>
  <si>
    <t>1/PA del 13/10/2020</t>
  </si>
  <si>
    <t>299/00 del 22/10/2020</t>
  </si>
  <si>
    <t>202-002009 del 14/10/2020</t>
  </si>
  <si>
    <t>252/SP del 14/10/2020</t>
  </si>
  <si>
    <t>A  703 del 30/10/2020</t>
  </si>
  <si>
    <t>56 del 30/10/2020</t>
  </si>
  <si>
    <t>603/PA del 30/10/2020</t>
  </si>
  <si>
    <t>43479 del 24/09/2020</t>
  </si>
  <si>
    <t>A  547 del 19/09/2020</t>
  </si>
  <si>
    <t>A  535 del 19/09/2020</t>
  </si>
  <si>
    <t>7640000480 del 30/09/2020</t>
  </si>
  <si>
    <t>V2/091011 del 30/10/2020</t>
  </si>
  <si>
    <t>20PAS0014690 del 31/10/2020</t>
  </si>
  <si>
    <t>FPA_1647-20 del 19/11/2020</t>
  </si>
  <si>
    <t>PA-035-2020 del 15/12/2020</t>
  </si>
  <si>
    <t>PA-036-2020 del 15/12/2020</t>
  </si>
  <si>
    <t>19</t>
  </si>
  <si>
    <t>21</t>
  </si>
  <si>
    <t>35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</si>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</sst>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workbookViewId="0">
      <selection activeCell="C9" sqref="C9:D9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2020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183</v>
      </c>
      <c r="B9" s="35"/>
      <c r="C9" s="34">
        <f>SUM(C13:C16)</f>
        <v>459881.37</v>
      </c>
      <c r="D9" s="35"/>
      <c r="E9" s="40">
        <f>('Trimestre 1'!H1+'Trimestre 2'!H1+'Trimestre 3'!H1+'Trimestre 4'!H1)/C9</f>
        <v>-19.040925510855114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70</v>
      </c>
      <c r="C13" s="29">
        <f>'Trimestre 1'!B1</f>
        <v>230204.03000000003</v>
      </c>
      <c r="D13" s="29">
        <f>'Trimestre 1'!G1</f>
        <v>-18.209926776694566</v>
      </c>
      <c r="E13" s="29">
        <v>19513.310000000001</v>
      </c>
      <c r="F13" s="33" t="s">
        <v>203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51</v>
      </c>
      <c r="C14" s="29">
        <f>'Trimestre 2'!B1</f>
        <v>102733.17</v>
      </c>
      <c r="D14" s="29">
        <f>'Trimestre 2'!G1</f>
        <v>-25.151729962192348</v>
      </c>
      <c r="E14" s="29">
        <v>23707.06</v>
      </c>
      <c r="F14" s="33" t="s">
        <v>204</v>
      </c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27</v>
      </c>
      <c r="C15" s="29">
        <f>'Trimestre 3'!B1</f>
        <v>49082.369999999995</v>
      </c>
      <c r="D15" s="29">
        <f>'Trimestre 3'!G1</f>
        <v>-21.988338990150641</v>
      </c>
      <c r="E15" s="29">
        <v>53401.42</v>
      </c>
      <c r="F15" s="33" t="s">
        <v>205</v>
      </c>
    </row>
    <row r="16" spans="1:11" ht="21.75" customHeight="1" x14ac:dyDescent="0.25">
      <c r="A16" s="28" t="s">
        <v>16</v>
      </c>
      <c r="B16" s="17">
        <f>'Trimestre 4'!C1</f>
        <v>35</v>
      </c>
      <c r="C16" s="29">
        <f>'Trimestre 4'!B1</f>
        <v>77861.799999999988</v>
      </c>
      <c r="D16" s="29">
        <f>'Trimestre 4'!G1</f>
        <v>-11.577071683418572</v>
      </c>
      <c r="E16" s="29">
        <v>28017.919999999998</v>
      </c>
      <c r="F16" s="33" t="s">
        <v>206</v>
      </c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230204.03000000003</v>
      </c>
      <c r="C1">
        <f>COUNTA(A4:A203)</f>
        <v>70</v>
      </c>
      <c r="G1" s="16">
        <f>IF(B1&lt;&gt;0,H1/B1,0)</f>
        <v>-18.209926776694566</v>
      </c>
      <c r="H1" s="15">
        <f>SUM(H4:H195)</f>
        <v>-4191998.53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90</v>
      </c>
      <c r="C4" s="13">
        <v>43838</v>
      </c>
      <c r="D4" s="13">
        <v>43862</v>
      </c>
      <c r="E4" s="13"/>
      <c r="F4" s="13"/>
      <c r="G4" s="1">
        <f>D4-C4-(F4-E4)</f>
        <v>24</v>
      </c>
      <c r="H4" s="12">
        <f>B4*G4</f>
        <v>2160</v>
      </c>
    </row>
    <row r="5" spans="1:8" x14ac:dyDescent="0.25">
      <c r="A5" s="19" t="s">
        <v>23</v>
      </c>
      <c r="B5" s="12">
        <v>400</v>
      </c>
      <c r="C5" s="13">
        <v>43864</v>
      </c>
      <c r="D5" s="13">
        <v>43862</v>
      </c>
      <c r="E5" s="13"/>
      <c r="F5" s="13"/>
      <c r="G5" s="1">
        <f t="shared" ref="G5:G68" si="0">D5-C5-(F5-E5)</f>
        <v>-2</v>
      </c>
      <c r="H5" s="12">
        <f t="shared" ref="H5:H68" si="1">B5*G5</f>
        <v>-800</v>
      </c>
    </row>
    <row r="6" spans="1:8" x14ac:dyDescent="0.25">
      <c r="A6" s="19" t="s">
        <v>24</v>
      </c>
      <c r="B6" s="12">
        <v>261.82</v>
      </c>
      <c r="C6" s="13">
        <v>43863</v>
      </c>
      <c r="D6" s="13">
        <v>43862</v>
      </c>
      <c r="E6" s="13"/>
      <c r="F6" s="13"/>
      <c r="G6" s="1">
        <f t="shared" si="0"/>
        <v>-1</v>
      </c>
      <c r="H6" s="12">
        <f t="shared" si="1"/>
        <v>-261.82</v>
      </c>
    </row>
    <row r="7" spans="1:8" x14ac:dyDescent="0.25">
      <c r="A7" s="19" t="s">
        <v>25</v>
      </c>
      <c r="B7" s="12">
        <v>928.6</v>
      </c>
      <c r="C7" s="13">
        <v>43863</v>
      </c>
      <c r="D7" s="13">
        <v>43862</v>
      </c>
      <c r="E7" s="13"/>
      <c r="F7" s="13"/>
      <c r="G7" s="1">
        <f t="shared" si="0"/>
        <v>-1</v>
      </c>
      <c r="H7" s="12">
        <f t="shared" si="1"/>
        <v>-928.6</v>
      </c>
    </row>
    <row r="8" spans="1:8" x14ac:dyDescent="0.25">
      <c r="A8" s="19" t="s">
        <v>26</v>
      </c>
      <c r="B8" s="12">
        <v>175.2</v>
      </c>
      <c r="C8" s="13">
        <v>43862</v>
      </c>
      <c r="D8" s="13">
        <v>43862</v>
      </c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 t="s">
        <v>27</v>
      </c>
      <c r="B9" s="12">
        <v>624.25</v>
      </c>
      <c r="C9" s="13">
        <v>43862</v>
      </c>
      <c r="D9" s="13">
        <v>43862</v>
      </c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 t="s">
        <v>28</v>
      </c>
      <c r="B10" s="12">
        <v>827.1</v>
      </c>
      <c r="C10" s="13">
        <v>43862</v>
      </c>
      <c r="D10" s="13">
        <v>43862</v>
      </c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 t="s">
        <v>29</v>
      </c>
      <c r="B11" s="12">
        <v>10270</v>
      </c>
      <c r="C11" s="13">
        <v>43889</v>
      </c>
      <c r="D11" s="13">
        <v>43862</v>
      </c>
      <c r="E11" s="13"/>
      <c r="F11" s="13"/>
      <c r="G11" s="1">
        <f t="shared" si="0"/>
        <v>-27</v>
      </c>
      <c r="H11" s="12">
        <f t="shared" si="1"/>
        <v>-277290</v>
      </c>
    </row>
    <row r="12" spans="1:8" x14ac:dyDescent="0.25">
      <c r="A12" s="19" t="s">
        <v>30</v>
      </c>
      <c r="B12" s="12">
        <v>3500</v>
      </c>
      <c r="C12" s="13">
        <v>43867</v>
      </c>
      <c r="D12" s="13">
        <v>43862</v>
      </c>
      <c r="E12" s="13"/>
      <c r="F12" s="13"/>
      <c r="G12" s="1">
        <f t="shared" si="0"/>
        <v>-5</v>
      </c>
      <c r="H12" s="12">
        <f t="shared" si="1"/>
        <v>-17500</v>
      </c>
    </row>
    <row r="13" spans="1:8" x14ac:dyDescent="0.25">
      <c r="A13" s="19" t="s">
        <v>31</v>
      </c>
      <c r="B13" s="12">
        <v>2880</v>
      </c>
      <c r="C13" s="13">
        <v>43875</v>
      </c>
      <c r="D13" s="13">
        <v>43862</v>
      </c>
      <c r="E13" s="13"/>
      <c r="F13" s="13"/>
      <c r="G13" s="1">
        <f t="shared" si="0"/>
        <v>-13</v>
      </c>
      <c r="H13" s="12">
        <f t="shared" si="1"/>
        <v>-37440</v>
      </c>
    </row>
    <row r="14" spans="1:8" x14ac:dyDescent="0.25">
      <c r="A14" s="19" t="s">
        <v>32</v>
      </c>
      <c r="B14" s="12">
        <v>10350</v>
      </c>
      <c r="C14" s="13">
        <v>43875</v>
      </c>
      <c r="D14" s="13">
        <v>43862</v>
      </c>
      <c r="E14" s="13"/>
      <c r="F14" s="13"/>
      <c r="G14" s="1">
        <f t="shared" si="0"/>
        <v>-13</v>
      </c>
      <c r="H14" s="12">
        <f t="shared" si="1"/>
        <v>-134550</v>
      </c>
    </row>
    <row r="15" spans="1:8" x14ac:dyDescent="0.25">
      <c r="A15" s="19" t="s">
        <v>33</v>
      </c>
      <c r="B15" s="12">
        <v>9870</v>
      </c>
      <c r="C15" s="13">
        <v>43876</v>
      </c>
      <c r="D15" s="13">
        <v>43862</v>
      </c>
      <c r="E15" s="13"/>
      <c r="F15" s="13"/>
      <c r="G15" s="1">
        <f t="shared" si="0"/>
        <v>-14</v>
      </c>
      <c r="H15" s="12">
        <f t="shared" si="1"/>
        <v>-138180</v>
      </c>
    </row>
    <row r="16" spans="1:8" x14ac:dyDescent="0.25">
      <c r="A16" s="19" t="s">
        <v>34</v>
      </c>
      <c r="B16" s="12">
        <v>10925</v>
      </c>
      <c r="C16" s="13">
        <v>43883</v>
      </c>
      <c r="D16" s="13">
        <v>43862</v>
      </c>
      <c r="E16" s="13"/>
      <c r="F16" s="13"/>
      <c r="G16" s="1">
        <f t="shared" si="0"/>
        <v>-21</v>
      </c>
      <c r="H16" s="12">
        <f t="shared" si="1"/>
        <v>-229425</v>
      </c>
    </row>
    <row r="17" spans="1:8" x14ac:dyDescent="0.25">
      <c r="A17" s="19" t="s">
        <v>35</v>
      </c>
      <c r="B17" s="12">
        <v>10080</v>
      </c>
      <c r="C17" s="13">
        <v>43883</v>
      </c>
      <c r="D17" s="13">
        <v>43862</v>
      </c>
      <c r="E17" s="13"/>
      <c r="F17" s="13"/>
      <c r="G17" s="1">
        <f t="shared" si="0"/>
        <v>-21</v>
      </c>
      <c r="H17" s="12">
        <f t="shared" si="1"/>
        <v>-211680</v>
      </c>
    </row>
    <row r="18" spans="1:8" x14ac:dyDescent="0.25">
      <c r="A18" s="19" t="s">
        <v>36</v>
      </c>
      <c r="B18" s="12">
        <v>19026</v>
      </c>
      <c r="C18" s="13">
        <v>43883</v>
      </c>
      <c r="D18" s="13">
        <v>43862</v>
      </c>
      <c r="E18" s="13"/>
      <c r="F18" s="13"/>
      <c r="G18" s="1">
        <f t="shared" si="0"/>
        <v>-21</v>
      </c>
      <c r="H18" s="12">
        <f t="shared" si="1"/>
        <v>-399546</v>
      </c>
    </row>
    <row r="19" spans="1:8" x14ac:dyDescent="0.25">
      <c r="A19" s="19" t="s">
        <v>37</v>
      </c>
      <c r="B19" s="12">
        <v>1981.52</v>
      </c>
      <c r="C19" s="13">
        <v>43862</v>
      </c>
      <c r="D19" s="13">
        <v>43862</v>
      </c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 t="s">
        <v>38</v>
      </c>
      <c r="B20" s="12">
        <v>60</v>
      </c>
      <c r="C20" s="13">
        <v>43862</v>
      </c>
      <c r="D20" s="13">
        <v>43862</v>
      </c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 t="s">
        <v>39</v>
      </c>
      <c r="B21" s="12">
        <v>780</v>
      </c>
      <c r="C21" s="13">
        <v>43862</v>
      </c>
      <c r="D21" s="13">
        <v>43862</v>
      </c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 t="s">
        <v>40</v>
      </c>
      <c r="B22" s="12">
        <v>87.2</v>
      </c>
      <c r="C22" s="13">
        <v>43862</v>
      </c>
      <c r="D22" s="13">
        <v>43862</v>
      </c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 t="s">
        <v>41</v>
      </c>
      <c r="B23" s="12">
        <v>3269.13</v>
      </c>
      <c r="C23" s="13">
        <v>43862</v>
      </c>
      <c r="D23" s="13">
        <v>43862</v>
      </c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 t="s">
        <v>42</v>
      </c>
      <c r="B24" s="12">
        <v>3.7</v>
      </c>
      <c r="C24" s="13">
        <v>43842</v>
      </c>
      <c r="D24" s="13">
        <v>43864</v>
      </c>
      <c r="E24" s="13"/>
      <c r="F24" s="13"/>
      <c r="G24" s="1">
        <f t="shared" si="0"/>
        <v>22</v>
      </c>
      <c r="H24" s="12">
        <f t="shared" si="1"/>
        <v>81.400000000000006</v>
      </c>
    </row>
    <row r="25" spans="1:8" x14ac:dyDescent="0.25">
      <c r="A25" s="19" t="s">
        <v>43</v>
      </c>
      <c r="B25" s="12">
        <v>3850</v>
      </c>
      <c r="C25" s="13">
        <v>43868</v>
      </c>
      <c r="D25" s="13">
        <v>43864</v>
      </c>
      <c r="E25" s="13"/>
      <c r="F25" s="13"/>
      <c r="G25" s="1">
        <f t="shared" si="0"/>
        <v>-4</v>
      </c>
      <c r="H25" s="12">
        <f t="shared" si="1"/>
        <v>-15400</v>
      </c>
    </row>
    <row r="26" spans="1:8" x14ac:dyDescent="0.25">
      <c r="A26" s="19" t="s">
        <v>44</v>
      </c>
      <c r="B26" s="12">
        <v>87.2</v>
      </c>
      <c r="C26" s="13">
        <v>43864</v>
      </c>
      <c r="D26" s="13">
        <v>43864</v>
      </c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 t="s">
        <v>45</v>
      </c>
      <c r="B27" s="12">
        <v>3269.13</v>
      </c>
      <c r="C27" s="13">
        <v>43864</v>
      </c>
      <c r="D27" s="13">
        <v>43864</v>
      </c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 t="s">
        <v>46</v>
      </c>
      <c r="B28" s="12">
        <v>240</v>
      </c>
      <c r="C28" s="13">
        <v>43867</v>
      </c>
      <c r="D28" s="13">
        <v>43864</v>
      </c>
      <c r="E28" s="13"/>
      <c r="F28" s="13"/>
      <c r="G28" s="1">
        <f t="shared" si="0"/>
        <v>-3</v>
      </c>
      <c r="H28" s="12">
        <f t="shared" si="1"/>
        <v>-720</v>
      </c>
    </row>
    <row r="29" spans="1:8" x14ac:dyDescent="0.25">
      <c r="A29" s="19" t="s">
        <v>47</v>
      </c>
      <c r="B29" s="12">
        <v>700</v>
      </c>
      <c r="C29" s="13">
        <v>43906</v>
      </c>
      <c r="D29" s="13">
        <v>43864</v>
      </c>
      <c r="E29" s="13"/>
      <c r="F29" s="13"/>
      <c r="G29" s="1">
        <f t="shared" si="0"/>
        <v>-42</v>
      </c>
      <c r="H29" s="12">
        <f t="shared" si="1"/>
        <v>-29400</v>
      </c>
    </row>
    <row r="30" spans="1:8" x14ac:dyDescent="0.25">
      <c r="A30" s="19" t="s">
        <v>48</v>
      </c>
      <c r="B30" s="12">
        <v>920</v>
      </c>
      <c r="C30" s="13">
        <v>43875</v>
      </c>
      <c r="D30" s="13">
        <v>43864</v>
      </c>
      <c r="E30" s="13"/>
      <c r="F30" s="13"/>
      <c r="G30" s="1">
        <f t="shared" si="0"/>
        <v>-11</v>
      </c>
      <c r="H30" s="12">
        <f t="shared" si="1"/>
        <v>-10120</v>
      </c>
    </row>
    <row r="31" spans="1:8" x14ac:dyDescent="0.25">
      <c r="A31" s="19" t="s">
        <v>49</v>
      </c>
      <c r="B31" s="12">
        <v>80</v>
      </c>
      <c r="C31" s="13">
        <v>43876</v>
      </c>
      <c r="D31" s="13">
        <v>43864</v>
      </c>
      <c r="E31" s="13"/>
      <c r="F31" s="13"/>
      <c r="G31" s="1">
        <f t="shared" si="0"/>
        <v>-12</v>
      </c>
      <c r="H31" s="12">
        <f t="shared" si="1"/>
        <v>-960</v>
      </c>
    </row>
    <row r="32" spans="1:8" x14ac:dyDescent="0.25">
      <c r="A32" s="19" t="s">
        <v>50</v>
      </c>
      <c r="B32" s="12">
        <v>219.6</v>
      </c>
      <c r="C32" s="13">
        <v>43878</v>
      </c>
      <c r="D32" s="13">
        <v>43864</v>
      </c>
      <c r="E32" s="13"/>
      <c r="F32" s="13"/>
      <c r="G32" s="1">
        <f t="shared" si="0"/>
        <v>-14</v>
      </c>
      <c r="H32" s="12">
        <f t="shared" si="1"/>
        <v>-3074.4</v>
      </c>
    </row>
    <row r="33" spans="1:8" x14ac:dyDescent="0.25">
      <c r="A33" s="19" t="s">
        <v>51</v>
      </c>
      <c r="B33" s="12">
        <v>1250.48</v>
      </c>
      <c r="C33" s="13">
        <v>43878</v>
      </c>
      <c r="D33" s="13">
        <v>43864</v>
      </c>
      <c r="E33" s="13"/>
      <c r="F33" s="13"/>
      <c r="G33" s="1">
        <f t="shared" si="0"/>
        <v>-14</v>
      </c>
      <c r="H33" s="12">
        <f t="shared" si="1"/>
        <v>-17506.72</v>
      </c>
    </row>
    <row r="34" spans="1:8" x14ac:dyDescent="0.25">
      <c r="A34" s="19" t="s">
        <v>52</v>
      </c>
      <c r="B34" s="12">
        <v>660</v>
      </c>
      <c r="C34" s="13">
        <v>43894</v>
      </c>
      <c r="D34" s="13">
        <v>43864</v>
      </c>
      <c r="E34" s="13"/>
      <c r="F34" s="13"/>
      <c r="G34" s="1">
        <f t="shared" si="0"/>
        <v>-30</v>
      </c>
      <c r="H34" s="12">
        <f t="shared" si="1"/>
        <v>-19800</v>
      </c>
    </row>
    <row r="35" spans="1:8" x14ac:dyDescent="0.25">
      <c r="A35" s="19" t="s">
        <v>53</v>
      </c>
      <c r="B35" s="12">
        <v>2952</v>
      </c>
      <c r="C35" s="13">
        <v>43882</v>
      </c>
      <c r="D35" s="13">
        <v>43867</v>
      </c>
      <c r="E35" s="13"/>
      <c r="F35" s="13"/>
      <c r="G35" s="1">
        <f t="shared" si="0"/>
        <v>-15</v>
      </c>
      <c r="H35" s="12">
        <f t="shared" si="1"/>
        <v>-44280</v>
      </c>
    </row>
    <row r="36" spans="1:8" x14ac:dyDescent="0.25">
      <c r="A36" s="19" t="s">
        <v>54</v>
      </c>
      <c r="B36" s="12">
        <v>47.33</v>
      </c>
      <c r="C36" s="13">
        <v>43882</v>
      </c>
      <c r="D36" s="13">
        <v>43867</v>
      </c>
      <c r="E36" s="13"/>
      <c r="F36" s="13"/>
      <c r="G36" s="1">
        <f t="shared" si="0"/>
        <v>-15</v>
      </c>
      <c r="H36" s="12">
        <f t="shared" si="1"/>
        <v>-709.94999999999993</v>
      </c>
    </row>
    <row r="37" spans="1:8" x14ac:dyDescent="0.25">
      <c r="A37" s="19" t="s">
        <v>55</v>
      </c>
      <c r="B37" s="12">
        <v>90</v>
      </c>
      <c r="C37" s="13">
        <v>43884</v>
      </c>
      <c r="D37" s="13">
        <v>43867</v>
      </c>
      <c r="E37" s="13"/>
      <c r="F37" s="13"/>
      <c r="G37" s="1">
        <f t="shared" si="0"/>
        <v>-17</v>
      </c>
      <c r="H37" s="12">
        <f t="shared" si="1"/>
        <v>-1530</v>
      </c>
    </row>
    <row r="38" spans="1:8" x14ac:dyDescent="0.25">
      <c r="A38" s="19" t="s">
        <v>56</v>
      </c>
      <c r="B38" s="12">
        <v>9789</v>
      </c>
      <c r="C38" s="13">
        <v>43876</v>
      </c>
      <c r="D38" s="13">
        <v>43869</v>
      </c>
      <c r="E38" s="13"/>
      <c r="F38" s="13"/>
      <c r="G38" s="1">
        <f t="shared" si="0"/>
        <v>-7</v>
      </c>
      <c r="H38" s="12">
        <f t="shared" si="1"/>
        <v>-68523</v>
      </c>
    </row>
    <row r="39" spans="1:8" x14ac:dyDescent="0.25">
      <c r="A39" s="19" t="s">
        <v>57</v>
      </c>
      <c r="B39" s="12">
        <v>453</v>
      </c>
      <c r="C39" s="13">
        <v>43896</v>
      </c>
      <c r="D39" s="13">
        <v>43875</v>
      </c>
      <c r="E39" s="13"/>
      <c r="F39" s="13"/>
      <c r="G39" s="1">
        <f t="shared" si="0"/>
        <v>-21</v>
      </c>
      <c r="H39" s="12">
        <f t="shared" si="1"/>
        <v>-9513</v>
      </c>
    </row>
    <row r="40" spans="1:8" x14ac:dyDescent="0.25">
      <c r="A40" s="19" t="s">
        <v>58</v>
      </c>
      <c r="B40" s="12">
        <v>780</v>
      </c>
      <c r="C40" s="13">
        <v>43896</v>
      </c>
      <c r="D40" s="13">
        <v>43875</v>
      </c>
      <c r="E40" s="13"/>
      <c r="F40" s="13"/>
      <c r="G40" s="1">
        <f t="shared" si="0"/>
        <v>-21</v>
      </c>
      <c r="H40" s="12">
        <f t="shared" si="1"/>
        <v>-16380</v>
      </c>
    </row>
    <row r="41" spans="1:8" x14ac:dyDescent="0.25">
      <c r="A41" s="19" t="s">
        <v>59</v>
      </c>
      <c r="B41" s="12">
        <v>21199</v>
      </c>
      <c r="C41" s="13">
        <v>43896</v>
      </c>
      <c r="D41" s="13">
        <v>43875</v>
      </c>
      <c r="E41" s="13"/>
      <c r="F41" s="13"/>
      <c r="G41" s="1">
        <f t="shared" si="0"/>
        <v>-21</v>
      </c>
      <c r="H41" s="12">
        <f t="shared" si="1"/>
        <v>-445179</v>
      </c>
    </row>
    <row r="42" spans="1:8" x14ac:dyDescent="0.25">
      <c r="A42" s="19" t="s">
        <v>60</v>
      </c>
      <c r="B42" s="12">
        <v>149.80000000000001</v>
      </c>
      <c r="C42" s="13">
        <v>43899</v>
      </c>
      <c r="D42" s="13">
        <v>43875</v>
      </c>
      <c r="E42" s="13"/>
      <c r="F42" s="13"/>
      <c r="G42" s="1">
        <f t="shared" si="0"/>
        <v>-24</v>
      </c>
      <c r="H42" s="12">
        <f t="shared" si="1"/>
        <v>-3595.2000000000003</v>
      </c>
    </row>
    <row r="43" spans="1:8" x14ac:dyDescent="0.25">
      <c r="A43" s="19" t="s">
        <v>61</v>
      </c>
      <c r="B43" s="12">
        <v>2500</v>
      </c>
      <c r="C43" s="13">
        <v>43903</v>
      </c>
      <c r="D43" s="13">
        <v>43875</v>
      </c>
      <c r="E43" s="13"/>
      <c r="F43" s="13"/>
      <c r="G43" s="1">
        <f t="shared" si="0"/>
        <v>-28</v>
      </c>
      <c r="H43" s="12">
        <f t="shared" si="1"/>
        <v>-70000</v>
      </c>
    </row>
    <row r="44" spans="1:8" x14ac:dyDescent="0.25">
      <c r="A44" s="19" t="s">
        <v>62</v>
      </c>
      <c r="B44" s="12">
        <v>1536</v>
      </c>
      <c r="C44" s="13">
        <v>43899</v>
      </c>
      <c r="D44" s="13">
        <v>43875</v>
      </c>
      <c r="E44" s="13"/>
      <c r="F44" s="13"/>
      <c r="G44" s="1">
        <f t="shared" si="0"/>
        <v>-24</v>
      </c>
      <c r="H44" s="12">
        <f t="shared" si="1"/>
        <v>-36864</v>
      </c>
    </row>
    <row r="45" spans="1:8" x14ac:dyDescent="0.25">
      <c r="A45" s="19" t="s">
        <v>63</v>
      </c>
      <c r="B45" s="12">
        <v>1700</v>
      </c>
      <c r="C45" s="13">
        <v>43901</v>
      </c>
      <c r="D45" s="13">
        <v>43875</v>
      </c>
      <c r="E45" s="13"/>
      <c r="F45" s="13"/>
      <c r="G45" s="1">
        <f t="shared" si="0"/>
        <v>-26</v>
      </c>
      <c r="H45" s="12">
        <f t="shared" si="1"/>
        <v>-44200</v>
      </c>
    </row>
    <row r="46" spans="1:8" x14ac:dyDescent="0.25">
      <c r="A46" s="19" t="s">
        <v>64</v>
      </c>
      <c r="B46" s="12">
        <v>2965.57</v>
      </c>
      <c r="C46" s="13">
        <v>43902</v>
      </c>
      <c r="D46" s="13">
        <v>43875</v>
      </c>
      <c r="E46" s="13"/>
      <c r="F46" s="13"/>
      <c r="G46" s="1">
        <f t="shared" si="0"/>
        <v>-27</v>
      </c>
      <c r="H46" s="12">
        <f t="shared" si="1"/>
        <v>-80070.39</v>
      </c>
    </row>
    <row r="47" spans="1:8" x14ac:dyDescent="0.25">
      <c r="A47" s="19" t="s">
        <v>65</v>
      </c>
      <c r="B47" s="12">
        <v>87.2</v>
      </c>
      <c r="C47" s="13">
        <v>43902</v>
      </c>
      <c r="D47" s="13">
        <v>43875</v>
      </c>
      <c r="E47" s="13"/>
      <c r="F47" s="13"/>
      <c r="G47" s="1">
        <f t="shared" si="0"/>
        <v>-27</v>
      </c>
      <c r="H47" s="12">
        <f t="shared" si="1"/>
        <v>-2354.4</v>
      </c>
    </row>
    <row r="48" spans="1:8" x14ac:dyDescent="0.25">
      <c r="A48" s="19" t="s">
        <v>66</v>
      </c>
      <c r="B48" s="12">
        <v>3269.13</v>
      </c>
      <c r="C48" s="13">
        <v>43902</v>
      </c>
      <c r="D48" s="13">
        <v>43875</v>
      </c>
      <c r="E48" s="13"/>
      <c r="F48" s="13"/>
      <c r="G48" s="1">
        <f t="shared" si="0"/>
        <v>-27</v>
      </c>
      <c r="H48" s="12">
        <f t="shared" si="1"/>
        <v>-88266.510000000009</v>
      </c>
    </row>
    <row r="49" spans="1:8" x14ac:dyDescent="0.25">
      <c r="A49" s="19" t="s">
        <v>67</v>
      </c>
      <c r="B49" s="12">
        <v>8850</v>
      </c>
      <c r="C49" s="13">
        <v>43903</v>
      </c>
      <c r="D49" s="13">
        <v>43875</v>
      </c>
      <c r="E49" s="13"/>
      <c r="F49" s="13"/>
      <c r="G49" s="1">
        <f t="shared" si="0"/>
        <v>-28</v>
      </c>
      <c r="H49" s="12">
        <f t="shared" si="1"/>
        <v>-247800</v>
      </c>
    </row>
    <row r="50" spans="1:8" x14ac:dyDescent="0.25">
      <c r="A50" s="19" t="s">
        <v>68</v>
      </c>
      <c r="B50" s="12">
        <v>13.69</v>
      </c>
      <c r="C50" s="13">
        <v>43903</v>
      </c>
      <c r="D50" s="13">
        <v>43875</v>
      </c>
      <c r="E50" s="13"/>
      <c r="F50" s="13"/>
      <c r="G50" s="1">
        <f t="shared" si="0"/>
        <v>-28</v>
      </c>
      <c r="H50" s="12">
        <f t="shared" si="1"/>
        <v>-383.32</v>
      </c>
    </row>
    <row r="51" spans="1:8" x14ac:dyDescent="0.25">
      <c r="A51" s="19" t="s">
        <v>69</v>
      </c>
      <c r="B51" s="12">
        <v>7830</v>
      </c>
      <c r="C51" s="13">
        <v>43904</v>
      </c>
      <c r="D51" s="13">
        <v>43875</v>
      </c>
      <c r="E51" s="13"/>
      <c r="F51" s="13"/>
      <c r="G51" s="1">
        <f t="shared" si="0"/>
        <v>-29</v>
      </c>
      <c r="H51" s="12">
        <f t="shared" si="1"/>
        <v>-227070</v>
      </c>
    </row>
    <row r="52" spans="1:8" x14ac:dyDescent="0.25">
      <c r="A52" s="19" t="s">
        <v>70</v>
      </c>
      <c r="B52" s="12">
        <v>1176</v>
      </c>
      <c r="C52" s="13">
        <v>43896</v>
      </c>
      <c r="D52" s="13">
        <v>43875</v>
      </c>
      <c r="E52" s="13"/>
      <c r="F52" s="13"/>
      <c r="G52" s="1">
        <f t="shared" si="0"/>
        <v>-21</v>
      </c>
      <c r="H52" s="12">
        <f t="shared" si="1"/>
        <v>-24696</v>
      </c>
    </row>
    <row r="53" spans="1:8" x14ac:dyDescent="0.25">
      <c r="A53" s="19" t="s">
        <v>71</v>
      </c>
      <c r="B53" s="12">
        <v>1176</v>
      </c>
      <c r="C53" s="13">
        <v>43896</v>
      </c>
      <c r="D53" s="13">
        <v>43875</v>
      </c>
      <c r="E53" s="13"/>
      <c r="F53" s="13"/>
      <c r="G53" s="1">
        <f t="shared" si="0"/>
        <v>-21</v>
      </c>
      <c r="H53" s="12">
        <f t="shared" si="1"/>
        <v>-24696</v>
      </c>
    </row>
    <row r="54" spans="1:8" x14ac:dyDescent="0.25">
      <c r="A54" s="19" t="s">
        <v>72</v>
      </c>
      <c r="B54" s="12">
        <v>65</v>
      </c>
      <c r="C54" s="13">
        <v>43899</v>
      </c>
      <c r="D54" s="13">
        <v>43875</v>
      </c>
      <c r="E54" s="13"/>
      <c r="F54" s="13"/>
      <c r="G54" s="1">
        <f t="shared" si="0"/>
        <v>-24</v>
      </c>
      <c r="H54" s="12">
        <f t="shared" si="1"/>
        <v>-1560</v>
      </c>
    </row>
    <row r="55" spans="1:8" x14ac:dyDescent="0.25">
      <c r="A55" s="19" t="s">
        <v>73</v>
      </c>
      <c r="B55" s="12">
        <v>9400</v>
      </c>
      <c r="C55" s="13">
        <v>43905</v>
      </c>
      <c r="D55" s="13">
        <v>43882</v>
      </c>
      <c r="E55" s="13"/>
      <c r="F55" s="13"/>
      <c r="G55" s="1">
        <f t="shared" si="0"/>
        <v>-23</v>
      </c>
      <c r="H55" s="12">
        <f t="shared" si="1"/>
        <v>-216200</v>
      </c>
    </row>
    <row r="56" spans="1:8" x14ac:dyDescent="0.25">
      <c r="A56" s="19" t="s">
        <v>74</v>
      </c>
      <c r="B56" s="12">
        <v>195</v>
      </c>
      <c r="C56" s="13">
        <v>43905</v>
      </c>
      <c r="D56" s="13">
        <v>43882</v>
      </c>
      <c r="E56" s="13"/>
      <c r="F56" s="13"/>
      <c r="G56" s="1">
        <f t="shared" si="0"/>
        <v>-23</v>
      </c>
      <c r="H56" s="12">
        <f t="shared" si="1"/>
        <v>-4485</v>
      </c>
    </row>
    <row r="57" spans="1:8" x14ac:dyDescent="0.25">
      <c r="A57" s="19" t="s">
        <v>75</v>
      </c>
      <c r="B57" s="12">
        <v>933</v>
      </c>
      <c r="C57" s="13">
        <v>43908</v>
      </c>
      <c r="D57" s="13">
        <v>43882</v>
      </c>
      <c r="E57" s="13"/>
      <c r="F57" s="13"/>
      <c r="G57" s="1">
        <f t="shared" si="0"/>
        <v>-26</v>
      </c>
      <c r="H57" s="12">
        <f t="shared" si="1"/>
        <v>-24258</v>
      </c>
    </row>
    <row r="58" spans="1:8" x14ac:dyDescent="0.25">
      <c r="A58" s="19" t="s">
        <v>76</v>
      </c>
      <c r="B58" s="12">
        <v>300</v>
      </c>
      <c r="C58" s="13">
        <v>43908</v>
      </c>
      <c r="D58" s="13">
        <v>43882</v>
      </c>
      <c r="E58" s="13"/>
      <c r="F58" s="13"/>
      <c r="G58" s="1">
        <f t="shared" si="0"/>
        <v>-26</v>
      </c>
      <c r="H58" s="12">
        <f t="shared" si="1"/>
        <v>-7800</v>
      </c>
    </row>
    <row r="59" spans="1:8" x14ac:dyDescent="0.25">
      <c r="A59" s="19" t="s">
        <v>77</v>
      </c>
      <c r="B59" s="12">
        <v>7850</v>
      </c>
      <c r="C59" s="13">
        <v>43910</v>
      </c>
      <c r="D59" s="13">
        <v>43882</v>
      </c>
      <c r="E59" s="13"/>
      <c r="F59" s="13"/>
      <c r="G59" s="1">
        <f t="shared" si="0"/>
        <v>-28</v>
      </c>
      <c r="H59" s="12">
        <f t="shared" si="1"/>
        <v>-219800</v>
      </c>
    </row>
    <row r="60" spans="1:8" x14ac:dyDescent="0.25">
      <c r="A60" s="19" t="s">
        <v>78</v>
      </c>
      <c r="B60" s="12">
        <v>120</v>
      </c>
      <c r="C60" s="13">
        <v>43911</v>
      </c>
      <c r="D60" s="13">
        <v>43887</v>
      </c>
      <c r="E60" s="13"/>
      <c r="F60" s="13"/>
      <c r="G60" s="1">
        <f t="shared" si="0"/>
        <v>-24</v>
      </c>
      <c r="H60" s="12">
        <f t="shared" si="1"/>
        <v>-2880</v>
      </c>
    </row>
    <row r="61" spans="1:8" x14ac:dyDescent="0.25">
      <c r="A61" s="19" t="s">
        <v>79</v>
      </c>
      <c r="B61" s="12">
        <v>170</v>
      </c>
      <c r="C61" s="13">
        <v>43915</v>
      </c>
      <c r="D61" s="13">
        <v>43887</v>
      </c>
      <c r="E61" s="13"/>
      <c r="F61" s="13"/>
      <c r="G61" s="1">
        <f t="shared" si="0"/>
        <v>-28</v>
      </c>
      <c r="H61" s="12">
        <f t="shared" si="1"/>
        <v>-4760</v>
      </c>
    </row>
    <row r="62" spans="1:8" x14ac:dyDescent="0.25">
      <c r="A62" s="19" t="s">
        <v>80</v>
      </c>
      <c r="B62" s="12">
        <v>1260</v>
      </c>
      <c r="C62" s="13">
        <v>43917</v>
      </c>
      <c r="D62" s="13">
        <v>43887</v>
      </c>
      <c r="E62" s="13"/>
      <c r="F62" s="13"/>
      <c r="G62" s="1">
        <f t="shared" si="0"/>
        <v>-30</v>
      </c>
      <c r="H62" s="12">
        <f t="shared" si="1"/>
        <v>-37800</v>
      </c>
    </row>
    <row r="63" spans="1:8" x14ac:dyDescent="0.25">
      <c r="A63" s="19" t="s">
        <v>81</v>
      </c>
      <c r="B63" s="12">
        <v>127.87</v>
      </c>
      <c r="C63" s="13">
        <v>43918</v>
      </c>
      <c r="D63" s="13">
        <v>43892</v>
      </c>
      <c r="E63" s="13"/>
      <c r="F63" s="13"/>
      <c r="G63" s="1">
        <f t="shared" si="0"/>
        <v>-26</v>
      </c>
      <c r="H63" s="12">
        <f t="shared" si="1"/>
        <v>-3324.62</v>
      </c>
    </row>
    <row r="64" spans="1:8" x14ac:dyDescent="0.25">
      <c r="A64" s="19" t="s">
        <v>81</v>
      </c>
      <c r="B64" s="12">
        <v>36.06</v>
      </c>
      <c r="C64" s="13">
        <v>43918</v>
      </c>
      <c r="D64" s="13">
        <v>43892</v>
      </c>
      <c r="E64" s="13"/>
      <c r="F64" s="13"/>
      <c r="G64" s="1">
        <f t="shared" si="0"/>
        <v>-26</v>
      </c>
      <c r="H64" s="12">
        <f t="shared" si="1"/>
        <v>-937.56000000000006</v>
      </c>
    </row>
    <row r="65" spans="1:8" x14ac:dyDescent="0.25">
      <c r="A65" s="19" t="s">
        <v>82</v>
      </c>
      <c r="B65" s="12">
        <v>816.36</v>
      </c>
      <c r="C65" s="13">
        <v>43919</v>
      </c>
      <c r="D65" s="13">
        <v>43892</v>
      </c>
      <c r="E65" s="13"/>
      <c r="F65" s="13"/>
      <c r="G65" s="1">
        <f t="shared" si="0"/>
        <v>-27</v>
      </c>
      <c r="H65" s="12">
        <f t="shared" si="1"/>
        <v>-22041.72</v>
      </c>
    </row>
    <row r="66" spans="1:8" x14ac:dyDescent="0.25">
      <c r="A66" s="19" t="s">
        <v>83</v>
      </c>
      <c r="B66" s="12">
        <v>30</v>
      </c>
      <c r="C66" s="13">
        <v>43920</v>
      </c>
      <c r="D66" s="13">
        <v>43892</v>
      </c>
      <c r="E66" s="13"/>
      <c r="F66" s="13"/>
      <c r="G66" s="1">
        <f t="shared" si="0"/>
        <v>-28</v>
      </c>
      <c r="H66" s="12">
        <f t="shared" si="1"/>
        <v>-840</v>
      </c>
    </row>
    <row r="67" spans="1:8" x14ac:dyDescent="0.25">
      <c r="A67" s="19" t="s">
        <v>84</v>
      </c>
      <c r="B67" s="12">
        <v>5764.76</v>
      </c>
      <c r="C67" s="13">
        <v>43925</v>
      </c>
      <c r="D67" s="13">
        <v>43916</v>
      </c>
      <c r="E67" s="13"/>
      <c r="F67" s="13"/>
      <c r="G67" s="1">
        <f t="shared" si="0"/>
        <v>-9</v>
      </c>
      <c r="H67" s="12">
        <f t="shared" si="1"/>
        <v>-51882.840000000004</v>
      </c>
    </row>
    <row r="68" spans="1:8" x14ac:dyDescent="0.25">
      <c r="A68" s="19" t="s">
        <v>85</v>
      </c>
      <c r="B68" s="12">
        <v>950</v>
      </c>
      <c r="C68" s="13">
        <v>43929</v>
      </c>
      <c r="D68" s="13">
        <v>43916</v>
      </c>
      <c r="E68" s="13"/>
      <c r="F68" s="13"/>
      <c r="G68" s="1">
        <f t="shared" si="0"/>
        <v>-13</v>
      </c>
      <c r="H68" s="12">
        <f t="shared" si="1"/>
        <v>-12350</v>
      </c>
    </row>
    <row r="69" spans="1:8" x14ac:dyDescent="0.25">
      <c r="A69" s="19" t="s">
        <v>86</v>
      </c>
      <c r="B69" s="12">
        <v>1500</v>
      </c>
      <c r="C69" s="13">
        <v>43929</v>
      </c>
      <c r="D69" s="13">
        <v>43916</v>
      </c>
      <c r="E69" s="13"/>
      <c r="F69" s="13"/>
      <c r="G69" s="1">
        <f t="shared" ref="G69:G132" si="2">D69-C69-(F69-E69)</f>
        <v>-13</v>
      </c>
      <c r="H69" s="12">
        <f t="shared" ref="H69:H132" si="3">B69*G69</f>
        <v>-19500</v>
      </c>
    </row>
    <row r="70" spans="1:8" x14ac:dyDescent="0.25">
      <c r="A70" s="19" t="s">
        <v>87</v>
      </c>
      <c r="B70" s="12">
        <v>30000</v>
      </c>
      <c r="C70" s="13">
        <v>43932</v>
      </c>
      <c r="D70" s="13">
        <v>43916</v>
      </c>
      <c r="E70" s="13"/>
      <c r="F70" s="13"/>
      <c r="G70" s="1">
        <f t="shared" si="2"/>
        <v>-16</v>
      </c>
      <c r="H70" s="12">
        <f t="shared" si="3"/>
        <v>-480000</v>
      </c>
    </row>
    <row r="71" spans="1:8" x14ac:dyDescent="0.25">
      <c r="A71" s="19" t="s">
        <v>88</v>
      </c>
      <c r="B71" s="12">
        <v>87.2</v>
      </c>
      <c r="C71" s="13">
        <v>43930</v>
      </c>
      <c r="D71" s="13">
        <v>43916</v>
      </c>
      <c r="E71" s="13"/>
      <c r="F71" s="13"/>
      <c r="G71" s="1">
        <f t="shared" si="2"/>
        <v>-14</v>
      </c>
      <c r="H71" s="12">
        <f t="shared" si="3"/>
        <v>-1220.8</v>
      </c>
    </row>
    <row r="72" spans="1:8" x14ac:dyDescent="0.25">
      <c r="A72" s="19" t="s">
        <v>89</v>
      </c>
      <c r="B72" s="12">
        <v>3269.13</v>
      </c>
      <c r="C72" s="13">
        <v>43932</v>
      </c>
      <c r="D72" s="13">
        <v>43916</v>
      </c>
      <c r="E72" s="13"/>
      <c r="F72" s="13"/>
      <c r="G72" s="1">
        <f t="shared" si="2"/>
        <v>-16</v>
      </c>
      <c r="H72" s="12">
        <f t="shared" si="3"/>
        <v>-52306.080000000002</v>
      </c>
    </row>
    <row r="73" spans="1:8" x14ac:dyDescent="0.25">
      <c r="A73" s="19" t="s">
        <v>90</v>
      </c>
      <c r="B73" s="12">
        <v>3100</v>
      </c>
      <c r="C73" s="13">
        <v>43932</v>
      </c>
      <c r="D73" s="13">
        <v>43916</v>
      </c>
      <c r="E73" s="13"/>
      <c r="F73" s="13"/>
      <c r="G73" s="1">
        <f t="shared" si="2"/>
        <v>-16</v>
      </c>
      <c r="H73" s="12">
        <f t="shared" si="3"/>
        <v>-49600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102733.17</v>
      </c>
      <c r="C1">
        <f>COUNTA(A4:A203)</f>
        <v>51</v>
      </c>
      <c r="G1" s="16">
        <f>IF(B1&lt;&gt;0,H1/B1,0)</f>
        <v>-25.151729962192348</v>
      </c>
      <c r="H1" s="15">
        <f>SUM(H4:H195)</f>
        <v>-2583916.9500000002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91</v>
      </c>
      <c r="B4" s="12">
        <v>2000</v>
      </c>
      <c r="C4" s="13">
        <v>43932</v>
      </c>
      <c r="D4" s="13">
        <v>43927</v>
      </c>
      <c r="E4" s="13"/>
      <c r="F4" s="13"/>
      <c r="G4" s="1">
        <f>D4-C4-(F4-E4)</f>
        <v>-5</v>
      </c>
      <c r="H4" s="12">
        <f>B4*G4</f>
        <v>-10000</v>
      </c>
    </row>
    <row r="5" spans="1:8" x14ac:dyDescent="0.25">
      <c r="A5" s="19" t="s">
        <v>92</v>
      </c>
      <c r="B5" s="12">
        <v>2200</v>
      </c>
      <c r="C5" s="13">
        <v>43943</v>
      </c>
      <c r="D5" s="13">
        <v>43927</v>
      </c>
      <c r="E5" s="13"/>
      <c r="F5" s="13"/>
      <c r="G5" s="1">
        <f t="shared" ref="G5:G68" si="0">D5-C5-(F5-E5)</f>
        <v>-16</v>
      </c>
      <c r="H5" s="12">
        <f t="shared" ref="H5:H68" si="1">B5*G5</f>
        <v>-35200</v>
      </c>
    </row>
    <row r="6" spans="1:8" x14ac:dyDescent="0.25">
      <c r="A6" s="19" t="s">
        <v>93</v>
      </c>
      <c r="B6" s="12">
        <v>4000</v>
      </c>
      <c r="C6" s="13">
        <v>43943</v>
      </c>
      <c r="D6" s="13">
        <v>43927</v>
      </c>
      <c r="E6" s="13"/>
      <c r="F6" s="13"/>
      <c r="G6" s="1">
        <f t="shared" si="0"/>
        <v>-16</v>
      </c>
      <c r="H6" s="12">
        <f t="shared" si="1"/>
        <v>-64000</v>
      </c>
    </row>
    <row r="7" spans="1:8" x14ac:dyDescent="0.25">
      <c r="A7" s="19" t="s">
        <v>94</v>
      </c>
      <c r="B7" s="12">
        <v>2220</v>
      </c>
      <c r="C7" s="13">
        <v>43976</v>
      </c>
      <c r="D7" s="13">
        <v>43927</v>
      </c>
      <c r="E7" s="13"/>
      <c r="F7" s="13"/>
      <c r="G7" s="1">
        <f t="shared" si="0"/>
        <v>-49</v>
      </c>
      <c r="H7" s="12">
        <f t="shared" si="1"/>
        <v>-108780</v>
      </c>
    </row>
    <row r="8" spans="1:8" x14ac:dyDescent="0.25">
      <c r="A8" s="19" t="s">
        <v>95</v>
      </c>
      <c r="B8" s="12">
        <v>1600</v>
      </c>
      <c r="C8" s="13">
        <v>43943</v>
      </c>
      <c r="D8" s="13">
        <v>43927</v>
      </c>
      <c r="E8" s="13"/>
      <c r="F8" s="13"/>
      <c r="G8" s="1">
        <f t="shared" si="0"/>
        <v>-16</v>
      </c>
      <c r="H8" s="12">
        <f t="shared" si="1"/>
        <v>-25600</v>
      </c>
    </row>
    <row r="9" spans="1:8" x14ac:dyDescent="0.25">
      <c r="A9" s="19" t="s">
        <v>96</v>
      </c>
      <c r="B9" s="12">
        <v>2240</v>
      </c>
      <c r="C9" s="13">
        <v>43943</v>
      </c>
      <c r="D9" s="13">
        <v>43927</v>
      </c>
      <c r="E9" s="13"/>
      <c r="F9" s="13"/>
      <c r="G9" s="1">
        <f t="shared" si="0"/>
        <v>-16</v>
      </c>
      <c r="H9" s="12">
        <f t="shared" si="1"/>
        <v>-35840</v>
      </c>
    </row>
    <row r="10" spans="1:8" x14ac:dyDescent="0.25">
      <c r="A10" s="19" t="s">
        <v>97</v>
      </c>
      <c r="B10" s="12">
        <v>1750.67</v>
      </c>
      <c r="C10" s="13">
        <v>43945</v>
      </c>
      <c r="D10" s="13">
        <v>43927</v>
      </c>
      <c r="E10" s="13"/>
      <c r="F10" s="13"/>
      <c r="G10" s="1">
        <f t="shared" si="0"/>
        <v>-18</v>
      </c>
      <c r="H10" s="12">
        <f t="shared" si="1"/>
        <v>-31512.06</v>
      </c>
    </row>
    <row r="11" spans="1:8" x14ac:dyDescent="0.25">
      <c r="A11" s="19" t="s">
        <v>98</v>
      </c>
      <c r="B11" s="12">
        <v>21.45</v>
      </c>
      <c r="C11" s="13">
        <v>43945</v>
      </c>
      <c r="D11" s="13">
        <v>43927</v>
      </c>
      <c r="E11" s="13"/>
      <c r="F11" s="13"/>
      <c r="G11" s="1">
        <f t="shared" si="0"/>
        <v>-18</v>
      </c>
      <c r="H11" s="12">
        <f t="shared" si="1"/>
        <v>-386.09999999999997</v>
      </c>
    </row>
    <row r="12" spans="1:8" x14ac:dyDescent="0.25">
      <c r="A12" s="19" t="s">
        <v>99</v>
      </c>
      <c r="B12" s="12">
        <v>26.4</v>
      </c>
      <c r="C12" s="13">
        <v>43946</v>
      </c>
      <c r="D12" s="13">
        <v>43927</v>
      </c>
      <c r="E12" s="13"/>
      <c r="F12" s="13"/>
      <c r="G12" s="1">
        <f t="shared" si="0"/>
        <v>-19</v>
      </c>
      <c r="H12" s="12">
        <f t="shared" si="1"/>
        <v>-501.59999999999997</v>
      </c>
    </row>
    <row r="13" spans="1:8" x14ac:dyDescent="0.25">
      <c r="A13" s="19" t="s">
        <v>100</v>
      </c>
      <c r="B13" s="12">
        <v>300</v>
      </c>
      <c r="C13" s="13">
        <v>43945</v>
      </c>
      <c r="D13" s="13">
        <v>43927</v>
      </c>
      <c r="E13" s="13"/>
      <c r="F13" s="13"/>
      <c r="G13" s="1">
        <f t="shared" si="0"/>
        <v>-18</v>
      </c>
      <c r="H13" s="12">
        <f t="shared" si="1"/>
        <v>-5400</v>
      </c>
    </row>
    <row r="14" spans="1:8" x14ac:dyDescent="0.25">
      <c r="A14" s="19" t="s">
        <v>101</v>
      </c>
      <c r="B14" s="12">
        <v>600</v>
      </c>
      <c r="C14" s="13">
        <v>43946</v>
      </c>
      <c r="D14" s="13">
        <v>43927</v>
      </c>
      <c r="E14" s="13"/>
      <c r="F14" s="13"/>
      <c r="G14" s="1">
        <f t="shared" si="0"/>
        <v>-19</v>
      </c>
      <c r="H14" s="12">
        <f t="shared" si="1"/>
        <v>-11400</v>
      </c>
    </row>
    <row r="15" spans="1:8" x14ac:dyDescent="0.25">
      <c r="A15" s="19" t="s">
        <v>102</v>
      </c>
      <c r="B15" s="12">
        <v>1600</v>
      </c>
      <c r="C15" s="13">
        <v>43954</v>
      </c>
      <c r="D15" s="13">
        <v>43927</v>
      </c>
      <c r="E15" s="13"/>
      <c r="F15" s="13"/>
      <c r="G15" s="1">
        <f t="shared" si="0"/>
        <v>-27</v>
      </c>
      <c r="H15" s="12">
        <f t="shared" si="1"/>
        <v>-43200</v>
      </c>
    </row>
    <row r="16" spans="1:8" x14ac:dyDescent="0.25">
      <c r="A16" s="19" t="s">
        <v>103</v>
      </c>
      <c r="B16" s="12">
        <v>1000</v>
      </c>
      <c r="C16" s="13">
        <v>43954</v>
      </c>
      <c r="D16" s="13">
        <v>43927</v>
      </c>
      <c r="E16" s="13"/>
      <c r="F16" s="13"/>
      <c r="G16" s="1">
        <f t="shared" si="0"/>
        <v>-27</v>
      </c>
      <c r="H16" s="12">
        <f t="shared" si="1"/>
        <v>-27000</v>
      </c>
    </row>
    <row r="17" spans="1:8" x14ac:dyDescent="0.25">
      <c r="A17" s="19" t="s">
        <v>104</v>
      </c>
      <c r="B17" s="12">
        <v>750</v>
      </c>
      <c r="C17" s="13">
        <v>43954</v>
      </c>
      <c r="D17" s="13">
        <v>43927</v>
      </c>
      <c r="E17" s="13"/>
      <c r="F17" s="13"/>
      <c r="G17" s="1">
        <f t="shared" si="0"/>
        <v>-27</v>
      </c>
      <c r="H17" s="12">
        <f t="shared" si="1"/>
        <v>-20250</v>
      </c>
    </row>
    <row r="18" spans="1:8" x14ac:dyDescent="0.25">
      <c r="A18" s="19" t="s">
        <v>105</v>
      </c>
      <c r="B18" s="12">
        <v>44.86</v>
      </c>
      <c r="C18" s="13">
        <v>43954</v>
      </c>
      <c r="D18" s="13">
        <v>43927</v>
      </c>
      <c r="E18" s="13"/>
      <c r="F18" s="13"/>
      <c r="G18" s="1">
        <f t="shared" si="0"/>
        <v>-27</v>
      </c>
      <c r="H18" s="12">
        <f t="shared" si="1"/>
        <v>-1211.22</v>
      </c>
    </row>
    <row r="19" spans="1:8" x14ac:dyDescent="0.25">
      <c r="A19" s="19" t="s">
        <v>106</v>
      </c>
      <c r="B19" s="12">
        <v>109</v>
      </c>
      <c r="C19" s="13">
        <v>43957</v>
      </c>
      <c r="D19" s="13">
        <v>43930</v>
      </c>
      <c r="E19" s="13"/>
      <c r="F19" s="13"/>
      <c r="G19" s="1">
        <f t="shared" si="0"/>
        <v>-27</v>
      </c>
      <c r="H19" s="12">
        <f t="shared" si="1"/>
        <v>-2943</v>
      </c>
    </row>
    <row r="20" spans="1:8" x14ac:dyDescent="0.25">
      <c r="A20" s="19" t="s">
        <v>107</v>
      </c>
      <c r="B20" s="12">
        <v>780</v>
      </c>
      <c r="C20" s="13">
        <v>43958</v>
      </c>
      <c r="D20" s="13">
        <v>43930</v>
      </c>
      <c r="E20" s="13"/>
      <c r="F20" s="13"/>
      <c r="G20" s="1">
        <f t="shared" si="0"/>
        <v>-28</v>
      </c>
      <c r="H20" s="12">
        <f t="shared" si="1"/>
        <v>-21840</v>
      </c>
    </row>
    <row r="21" spans="1:8" x14ac:dyDescent="0.25">
      <c r="A21" s="19" t="s">
        <v>108</v>
      </c>
      <c r="B21" s="12">
        <v>255.6</v>
      </c>
      <c r="C21" s="13">
        <v>43961</v>
      </c>
      <c r="D21" s="13">
        <v>43935</v>
      </c>
      <c r="E21" s="13"/>
      <c r="F21" s="13"/>
      <c r="G21" s="1">
        <f t="shared" si="0"/>
        <v>-26</v>
      </c>
      <c r="H21" s="12">
        <f t="shared" si="1"/>
        <v>-6645.5999999999995</v>
      </c>
    </row>
    <row r="22" spans="1:8" x14ac:dyDescent="0.25">
      <c r="A22" s="19" t="s">
        <v>109</v>
      </c>
      <c r="B22" s="12">
        <v>376.87</v>
      </c>
      <c r="C22" s="13">
        <v>43961</v>
      </c>
      <c r="D22" s="13">
        <v>43935</v>
      </c>
      <c r="E22" s="13"/>
      <c r="F22" s="13"/>
      <c r="G22" s="1">
        <f t="shared" si="0"/>
        <v>-26</v>
      </c>
      <c r="H22" s="12">
        <f t="shared" si="1"/>
        <v>-9798.6200000000008</v>
      </c>
    </row>
    <row r="23" spans="1:8" x14ac:dyDescent="0.25">
      <c r="A23" s="19" t="s">
        <v>110</v>
      </c>
      <c r="B23" s="12">
        <v>388.95</v>
      </c>
      <c r="C23" s="13">
        <v>43965</v>
      </c>
      <c r="D23" s="13">
        <v>43935</v>
      </c>
      <c r="E23" s="13"/>
      <c r="F23" s="13"/>
      <c r="G23" s="1">
        <f t="shared" si="0"/>
        <v>-30</v>
      </c>
      <c r="H23" s="12">
        <f t="shared" si="1"/>
        <v>-11668.5</v>
      </c>
    </row>
    <row r="24" spans="1:8" x14ac:dyDescent="0.25">
      <c r="A24" s="19" t="s">
        <v>111</v>
      </c>
      <c r="B24" s="12">
        <v>1731.43</v>
      </c>
      <c r="C24" s="13">
        <v>43971</v>
      </c>
      <c r="D24" s="13">
        <v>43946</v>
      </c>
      <c r="E24" s="13"/>
      <c r="F24" s="13"/>
      <c r="G24" s="1">
        <f t="shared" si="0"/>
        <v>-25</v>
      </c>
      <c r="H24" s="12">
        <f t="shared" si="1"/>
        <v>-43285.75</v>
      </c>
    </row>
    <row r="25" spans="1:8" x14ac:dyDescent="0.25">
      <c r="A25" s="19" t="s">
        <v>112</v>
      </c>
      <c r="B25" s="12">
        <v>90</v>
      </c>
      <c r="C25" s="13">
        <v>43973</v>
      </c>
      <c r="D25" s="13">
        <v>43946</v>
      </c>
      <c r="E25" s="13"/>
      <c r="F25" s="13"/>
      <c r="G25" s="1">
        <f t="shared" si="0"/>
        <v>-27</v>
      </c>
      <c r="H25" s="12">
        <f t="shared" si="1"/>
        <v>-2430</v>
      </c>
    </row>
    <row r="26" spans="1:8" x14ac:dyDescent="0.25">
      <c r="A26" s="19" t="s">
        <v>113</v>
      </c>
      <c r="B26" s="12">
        <v>1950</v>
      </c>
      <c r="C26" s="13">
        <v>43975</v>
      </c>
      <c r="D26" s="13">
        <v>43946</v>
      </c>
      <c r="E26" s="13"/>
      <c r="F26" s="13"/>
      <c r="G26" s="1">
        <f t="shared" si="0"/>
        <v>-29</v>
      </c>
      <c r="H26" s="12">
        <f t="shared" si="1"/>
        <v>-56550</v>
      </c>
    </row>
    <row r="27" spans="1:8" x14ac:dyDescent="0.25">
      <c r="A27" s="19" t="s">
        <v>114</v>
      </c>
      <c r="B27" s="12">
        <v>520</v>
      </c>
      <c r="C27" s="13">
        <v>43975</v>
      </c>
      <c r="D27" s="13">
        <v>43946</v>
      </c>
      <c r="E27" s="13"/>
      <c r="F27" s="13"/>
      <c r="G27" s="1">
        <f t="shared" si="0"/>
        <v>-29</v>
      </c>
      <c r="H27" s="12">
        <f t="shared" si="1"/>
        <v>-15080</v>
      </c>
    </row>
    <row r="28" spans="1:8" x14ac:dyDescent="0.25">
      <c r="A28" s="19" t="s">
        <v>115</v>
      </c>
      <c r="B28" s="12">
        <v>1200</v>
      </c>
      <c r="C28" s="13">
        <v>43979</v>
      </c>
      <c r="D28" s="13">
        <v>43953</v>
      </c>
      <c r="E28" s="13"/>
      <c r="F28" s="13"/>
      <c r="G28" s="1">
        <f t="shared" si="0"/>
        <v>-26</v>
      </c>
      <c r="H28" s="12">
        <f t="shared" si="1"/>
        <v>-31200</v>
      </c>
    </row>
    <row r="29" spans="1:8" x14ac:dyDescent="0.25">
      <c r="A29" s="19" t="s">
        <v>116</v>
      </c>
      <c r="B29" s="12">
        <v>14280</v>
      </c>
      <c r="C29" s="13">
        <v>43987</v>
      </c>
      <c r="D29" s="13">
        <v>43966</v>
      </c>
      <c r="E29" s="13"/>
      <c r="F29" s="13"/>
      <c r="G29" s="1">
        <f t="shared" si="0"/>
        <v>-21</v>
      </c>
      <c r="H29" s="12">
        <f t="shared" si="1"/>
        <v>-299880</v>
      </c>
    </row>
    <row r="30" spans="1:8" x14ac:dyDescent="0.25">
      <c r="A30" s="19" t="s">
        <v>117</v>
      </c>
      <c r="B30" s="12">
        <v>664.71</v>
      </c>
      <c r="C30" s="13">
        <v>43992</v>
      </c>
      <c r="D30" s="13">
        <v>43966</v>
      </c>
      <c r="E30" s="13"/>
      <c r="F30" s="13"/>
      <c r="G30" s="1">
        <f t="shared" si="0"/>
        <v>-26</v>
      </c>
      <c r="H30" s="12">
        <f t="shared" si="1"/>
        <v>-17282.46</v>
      </c>
    </row>
    <row r="31" spans="1:8" x14ac:dyDescent="0.25">
      <c r="A31" s="19" t="s">
        <v>118</v>
      </c>
      <c r="B31" s="12">
        <v>1077.33</v>
      </c>
      <c r="C31" s="13">
        <v>43994</v>
      </c>
      <c r="D31" s="13">
        <v>43966</v>
      </c>
      <c r="E31" s="13"/>
      <c r="F31" s="13"/>
      <c r="G31" s="1">
        <f t="shared" si="0"/>
        <v>-28</v>
      </c>
      <c r="H31" s="12">
        <f t="shared" si="1"/>
        <v>-30165.239999999998</v>
      </c>
    </row>
    <row r="32" spans="1:8" x14ac:dyDescent="0.25">
      <c r="A32" s="19" t="s">
        <v>119</v>
      </c>
      <c r="B32" s="12">
        <v>195</v>
      </c>
      <c r="C32" s="13">
        <v>43994</v>
      </c>
      <c r="D32" s="13">
        <v>43966</v>
      </c>
      <c r="E32" s="13"/>
      <c r="F32" s="13"/>
      <c r="G32" s="1">
        <f t="shared" si="0"/>
        <v>-28</v>
      </c>
      <c r="H32" s="12">
        <f t="shared" si="1"/>
        <v>-5460</v>
      </c>
    </row>
    <row r="33" spans="1:8" x14ac:dyDescent="0.25">
      <c r="A33" s="19" t="s">
        <v>120</v>
      </c>
      <c r="B33" s="12">
        <v>13824</v>
      </c>
      <c r="C33" s="13">
        <v>43994</v>
      </c>
      <c r="D33" s="13">
        <v>43966</v>
      </c>
      <c r="E33" s="13"/>
      <c r="F33" s="13"/>
      <c r="G33" s="1">
        <f t="shared" si="0"/>
        <v>-28</v>
      </c>
      <c r="H33" s="12">
        <f t="shared" si="1"/>
        <v>-387072</v>
      </c>
    </row>
    <row r="34" spans="1:8" x14ac:dyDescent="0.25">
      <c r="A34" s="19" t="s">
        <v>121</v>
      </c>
      <c r="B34" s="12">
        <v>750</v>
      </c>
      <c r="C34" s="13">
        <v>43995</v>
      </c>
      <c r="D34" s="13">
        <v>43966</v>
      </c>
      <c r="E34" s="13"/>
      <c r="F34" s="13"/>
      <c r="G34" s="1">
        <f t="shared" si="0"/>
        <v>-29</v>
      </c>
      <c r="H34" s="12">
        <f t="shared" si="1"/>
        <v>-21750</v>
      </c>
    </row>
    <row r="35" spans="1:8" x14ac:dyDescent="0.25">
      <c r="A35" s="19" t="s">
        <v>122</v>
      </c>
      <c r="B35" s="12">
        <v>197.5</v>
      </c>
      <c r="C35" s="13">
        <v>43996</v>
      </c>
      <c r="D35" s="13">
        <v>43976</v>
      </c>
      <c r="E35" s="13"/>
      <c r="F35" s="13"/>
      <c r="G35" s="1">
        <f t="shared" si="0"/>
        <v>-20</v>
      </c>
      <c r="H35" s="12">
        <f t="shared" si="1"/>
        <v>-3950</v>
      </c>
    </row>
    <row r="36" spans="1:8" x14ac:dyDescent="0.25">
      <c r="A36" s="19" t="s">
        <v>123</v>
      </c>
      <c r="B36" s="12">
        <v>2190</v>
      </c>
      <c r="C36" s="13">
        <v>43997</v>
      </c>
      <c r="D36" s="13">
        <v>43976</v>
      </c>
      <c r="E36" s="13"/>
      <c r="F36" s="13"/>
      <c r="G36" s="1">
        <f t="shared" si="0"/>
        <v>-21</v>
      </c>
      <c r="H36" s="12">
        <f t="shared" si="1"/>
        <v>-45990</v>
      </c>
    </row>
    <row r="37" spans="1:8" x14ac:dyDescent="0.25">
      <c r="A37" s="19" t="s">
        <v>124</v>
      </c>
      <c r="B37" s="12">
        <v>230</v>
      </c>
      <c r="C37" s="13">
        <v>43997</v>
      </c>
      <c r="D37" s="13">
        <v>43976</v>
      </c>
      <c r="E37" s="13"/>
      <c r="F37" s="13"/>
      <c r="G37" s="1">
        <f t="shared" si="0"/>
        <v>-21</v>
      </c>
      <c r="H37" s="12">
        <f t="shared" si="1"/>
        <v>-4830</v>
      </c>
    </row>
    <row r="38" spans="1:8" x14ac:dyDescent="0.25">
      <c r="A38" s="19" t="s">
        <v>125</v>
      </c>
      <c r="B38" s="12">
        <v>240.6</v>
      </c>
      <c r="C38" s="13">
        <v>44003</v>
      </c>
      <c r="D38" s="13">
        <v>43976</v>
      </c>
      <c r="E38" s="13"/>
      <c r="F38" s="13"/>
      <c r="G38" s="1">
        <f t="shared" si="0"/>
        <v>-27</v>
      </c>
      <c r="H38" s="12">
        <f t="shared" si="1"/>
        <v>-6496.2</v>
      </c>
    </row>
    <row r="39" spans="1:8" x14ac:dyDescent="0.25">
      <c r="A39" s="19" t="s">
        <v>126</v>
      </c>
      <c r="B39" s="12">
        <v>2650</v>
      </c>
      <c r="C39" s="13">
        <v>44003</v>
      </c>
      <c r="D39" s="13">
        <v>43976</v>
      </c>
      <c r="E39" s="13"/>
      <c r="F39" s="13"/>
      <c r="G39" s="1">
        <f t="shared" si="0"/>
        <v>-27</v>
      </c>
      <c r="H39" s="12">
        <f t="shared" si="1"/>
        <v>-71550</v>
      </c>
    </row>
    <row r="40" spans="1:8" x14ac:dyDescent="0.25">
      <c r="A40" s="19" t="s">
        <v>127</v>
      </c>
      <c r="B40" s="12">
        <v>500</v>
      </c>
      <c r="C40" s="13">
        <v>44003</v>
      </c>
      <c r="D40" s="13">
        <v>43976</v>
      </c>
      <c r="E40" s="13"/>
      <c r="F40" s="13"/>
      <c r="G40" s="1">
        <f t="shared" si="0"/>
        <v>-27</v>
      </c>
      <c r="H40" s="12">
        <f t="shared" si="1"/>
        <v>-13500</v>
      </c>
    </row>
    <row r="41" spans="1:8" x14ac:dyDescent="0.25">
      <c r="A41" s="19" t="s">
        <v>128</v>
      </c>
      <c r="B41" s="12">
        <v>140.56</v>
      </c>
      <c r="C41" s="13">
        <v>44003</v>
      </c>
      <c r="D41" s="13">
        <v>43976</v>
      </c>
      <c r="E41" s="13"/>
      <c r="F41" s="13"/>
      <c r="G41" s="1">
        <f t="shared" si="0"/>
        <v>-27</v>
      </c>
      <c r="H41" s="12">
        <f t="shared" si="1"/>
        <v>-3795.12</v>
      </c>
    </row>
    <row r="42" spans="1:8" x14ac:dyDescent="0.25">
      <c r="A42" s="19" t="s">
        <v>129</v>
      </c>
      <c r="B42" s="12">
        <v>1035</v>
      </c>
      <c r="C42" s="13">
        <v>44007</v>
      </c>
      <c r="D42" s="13">
        <v>43983</v>
      </c>
      <c r="E42" s="13"/>
      <c r="F42" s="13"/>
      <c r="G42" s="1">
        <f t="shared" si="0"/>
        <v>-24</v>
      </c>
      <c r="H42" s="12">
        <f t="shared" si="1"/>
        <v>-24840</v>
      </c>
    </row>
    <row r="43" spans="1:8" x14ac:dyDescent="0.25">
      <c r="A43" s="19" t="s">
        <v>130</v>
      </c>
      <c r="B43" s="12">
        <v>2443.2399999999998</v>
      </c>
      <c r="C43" s="13">
        <v>44010</v>
      </c>
      <c r="D43" s="13">
        <v>43983</v>
      </c>
      <c r="E43" s="13"/>
      <c r="F43" s="13"/>
      <c r="G43" s="1">
        <f t="shared" si="0"/>
        <v>-27</v>
      </c>
      <c r="H43" s="12">
        <f t="shared" si="1"/>
        <v>-65967.48</v>
      </c>
    </row>
    <row r="44" spans="1:8" x14ac:dyDescent="0.25">
      <c r="A44" s="19" t="s">
        <v>131</v>
      </c>
      <c r="B44" s="12">
        <v>132</v>
      </c>
      <c r="C44" s="13">
        <v>44010</v>
      </c>
      <c r="D44" s="13">
        <v>43993</v>
      </c>
      <c r="E44" s="13"/>
      <c r="F44" s="13"/>
      <c r="G44" s="1">
        <f t="shared" si="0"/>
        <v>-17</v>
      </c>
      <c r="H44" s="12">
        <f t="shared" si="1"/>
        <v>-2244</v>
      </c>
    </row>
    <row r="45" spans="1:8" x14ac:dyDescent="0.25">
      <c r="A45" s="19" t="s">
        <v>132</v>
      </c>
      <c r="B45" s="12">
        <v>3900</v>
      </c>
      <c r="C45" s="13">
        <v>44020</v>
      </c>
      <c r="D45" s="13">
        <v>43993</v>
      </c>
      <c r="E45" s="13"/>
      <c r="F45" s="13"/>
      <c r="G45" s="1">
        <f t="shared" si="0"/>
        <v>-27</v>
      </c>
      <c r="H45" s="12">
        <f t="shared" si="1"/>
        <v>-105300</v>
      </c>
    </row>
    <row r="46" spans="1:8" x14ac:dyDescent="0.25">
      <c r="A46" s="19" t="s">
        <v>133</v>
      </c>
      <c r="B46" s="12">
        <v>780</v>
      </c>
      <c r="C46" s="13">
        <v>44021</v>
      </c>
      <c r="D46" s="13">
        <v>43993</v>
      </c>
      <c r="E46" s="13"/>
      <c r="F46" s="13"/>
      <c r="G46" s="1">
        <f t="shared" si="0"/>
        <v>-28</v>
      </c>
      <c r="H46" s="12">
        <f t="shared" si="1"/>
        <v>-21840</v>
      </c>
    </row>
    <row r="47" spans="1:8" x14ac:dyDescent="0.25">
      <c r="A47" s="19" t="s">
        <v>134</v>
      </c>
      <c r="B47" s="12">
        <v>108</v>
      </c>
      <c r="C47" s="13">
        <v>44021</v>
      </c>
      <c r="D47" s="13">
        <v>43993</v>
      </c>
      <c r="E47" s="13"/>
      <c r="F47" s="13"/>
      <c r="G47" s="1">
        <f t="shared" si="0"/>
        <v>-28</v>
      </c>
      <c r="H47" s="12">
        <f t="shared" si="1"/>
        <v>-3024</v>
      </c>
    </row>
    <row r="48" spans="1:8" x14ac:dyDescent="0.25">
      <c r="A48" s="19" t="s">
        <v>135</v>
      </c>
      <c r="B48" s="12">
        <v>190</v>
      </c>
      <c r="C48" s="13">
        <v>44025</v>
      </c>
      <c r="D48" s="13">
        <v>43999</v>
      </c>
      <c r="E48" s="13"/>
      <c r="F48" s="13"/>
      <c r="G48" s="1">
        <f t="shared" si="0"/>
        <v>-26</v>
      </c>
      <c r="H48" s="12">
        <f t="shared" si="1"/>
        <v>-4940</v>
      </c>
    </row>
    <row r="49" spans="1:8" x14ac:dyDescent="0.25">
      <c r="A49" s="19" t="s">
        <v>136</v>
      </c>
      <c r="B49" s="12">
        <v>750</v>
      </c>
      <c r="C49" s="13">
        <v>44025</v>
      </c>
      <c r="D49" s="13">
        <v>43999</v>
      </c>
      <c r="E49" s="13"/>
      <c r="F49" s="13"/>
      <c r="G49" s="1">
        <f t="shared" si="0"/>
        <v>-26</v>
      </c>
      <c r="H49" s="12">
        <f t="shared" si="1"/>
        <v>-19500</v>
      </c>
    </row>
    <row r="50" spans="1:8" x14ac:dyDescent="0.25">
      <c r="A50" s="19" t="s">
        <v>137</v>
      </c>
      <c r="B50" s="12">
        <v>348</v>
      </c>
      <c r="C50" s="13">
        <v>44027</v>
      </c>
      <c r="D50" s="13">
        <v>43999</v>
      </c>
      <c r="E50" s="13"/>
      <c r="F50" s="13"/>
      <c r="G50" s="1">
        <f t="shared" si="0"/>
        <v>-28</v>
      </c>
      <c r="H50" s="12">
        <f t="shared" si="1"/>
        <v>-9744</v>
      </c>
    </row>
    <row r="51" spans="1:8" x14ac:dyDescent="0.25">
      <c r="A51" s="19" t="s">
        <v>138</v>
      </c>
      <c r="B51" s="12">
        <v>2200</v>
      </c>
      <c r="C51" s="13">
        <v>44027</v>
      </c>
      <c r="D51" s="13">
        <v>43999</v>
      </c>
      <c r="E51" s="13"/>
      <c r="F51" s="13"/>
      <c r="G51" s="1">
        <f t="shared" si="0"/>
        <v>-28</v>
      </c>
      <c r="H51" s="12">
        <f t="shared" si="1"/>
        <v>-61600</v>
      </c>
    </row>
    <row r="52" spans="1:8" x14ac:dyDescent="0.25">
      <c r="A52" s="19" t="s">
        <v>139</v>
      </c>
      <c r="B52" s="12">
        <v>17174</v>
      </c>
      <c r="C52" s="13">
        <v>44028</v>
      </c>
      <c r="D52" s="13">
        <v>43999</v>
      </c>
      <c r="E52" s="13"/>
      <c r="F52" s="13"/>
      <c r="G52" s="1">
        <f t="shared" si="0"/>
        <v>-29</v>
      </c>
      <c r="H52" s="12">
        <f t="shared" si="1"/>
        <v>-498046</v>
      </c>
    </row>
    <row r="53" spans="1:8" x14ac:dyDescent="0.25">
      <c r="A53" s="19" t="s">
        <v>140</v>
      </c>
      <c r="B53" s="12">
        <v>2828</v>
      </c>
      <c r="C53" s="13">
        <v>44030</v>
      </c>
      <c r="D53" s="13">
        <v>44004</v>
      </c>
      <c r="E53" s="13"/>
      <c r="F53" s="13"/>
      <c r="G53" s="1">
        <f t="shared" si="0"/>
        <v>-26</v>
      </c>
      <c r="H53" s="12">
        <f t="shared" si="1"/>
        <v>-73528</v>
      </c>
    </row>
    <row r="54" spans="1:8" x14ac:dyDescent="0.25">
      <c r="A54" s="19" t="s">
        <v>141</v>
      </c>
      <c r="B54" s="12">
        <v>6150</v>
      </c>
      <c r="C54" s="13">
        <v>44037</v>
      </c>
      <c r="D54" s="13">
        <v>44011</v>
      </c>
      <c r="E54" s="13"/>
      <c r="F54" s="13"/>
      <c r="G54" s="1">
        <f t="shared" si="0"/>
        <v>-26</v>
      </c>
      <c r="H54" s="12">
        <f t="shared" si="1"/>
        <v>-159900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49082.369999999995</v>
      </c>
      <c r="C1">
        <f>COUNTA(A4:A203)</f>
        <v>27</v>
      </c>
      <c r="G1" s="16">
        <f>IF(B1&lt;&gt;0,H1/B1,0)</f>
        <v>-21.988338990150641</v>
      </c>
      <c r="H1" s="15">
        <f>SUM(H4:H195)</f>
        <v>-1079239.79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142</v>
      </c>
      <c r="B4" s="12">
        <v>189.5</v>
      </c>
      <c r="C4" s="13">
        <v>44039</v>
      </c>
      <c r="D4" s="13">
        <v>44041</v>
      </c>
      <c r="E4" s="13"/>
      <c r="F4" s="13"/>
      <c r="G4" s="1">
        <f>D4-C4-(F4-E4)</f>
        <v>2</v>
      </c>
      <c r="H4" s="12">
        <f>B4*G4</f>
        <v>379</v>
      </c>
    </row>
    <row r="5" spans="1:8" x14ac:dyDescent="0.25">
      <c r="A5" s="19" t="s">
        <v>143</v>
      </c>
      <c r="B5" s="12">
        <v>1748</v>
      </c>
      <c r="C5" s="13">
        <v>44042</v>
      </c>
      <c r="D5" s="13">
        <v>44041</v>
      </c>
      <c r="E5" s="13"/>
      <c r="F5" s="13"/>
      <c r="G5" s="1">
        <f t="shared" ref="G5:G68" si="0">D5-C5-(F5-E5)</f>
        <v>-1</v>
      </c>
      <c r="H5" s="12">
        <f t="shared" ref="H5:H68" si="1">B5*G5</f>
        <v>-1748</v>
      </c>
    </row>
    <row r="6" spans="1:8" x14ac:dyDescent="0.25">
      <c r="A6" s="19" t="s">
        <v>144</v>
      </c>
      <c r="B6" s="12">
        <v>1500</v>
      </c>
      <c r="C6" s="13">
        <v>44042</v>
      </c>
      <c r="D6" s="13">
        <v>44041</v>
      </c>
      <c r="E6" s="13"/>
      <c r="F6" s="13"/>
      <c r="G6" s="1">
        <f t="shared" si="0"/>
        <v>-1</v>
      </c>
      <c r="H6" s="12">
        <f t="shared" si="1"/>
        <v>-1500</v>
      </c>
    </row>
    <row r="7" spans="1:8" x14ac:dyDescent="0.25">
      <c r="A7" s="19" t="s">
        <v>145</v>
      </c>
      <c r="B7" s="12">
        <v>302</v>
      </c>
      <c r="C7" s="13">
        <v>44016</v>
      </c>
      <c r="D7" s="13">
        <v>44041</v>
      </c>
      <c r="E7" s="13"/>
      <c r="F7" s="13"/>
      <c r="G7" s="1">
        <f t="shared" si="0"/>
        <v>25</v>
      </c>
      <c r="H7" s="12">
        <f t="shared" si="1"/>
        <v>7550</v>
      </c>
    </row>
    <row r="8" spans="1:8" x14ac:dyDescent="0.25">
      <c r="A8" s="19" t="s">
        <v>146</v>
      </c>
      <c r="B8" s="12">
        <v>734.3</v>
      </c>
      <c r="C8" s="13">
        <v>44021</v>
      </c>
      <c r="D8" s="13">
        <v>44041</v>
      </c>
      <c r="E8" s="13"/>
      <c r="F8" s="13"/>
      <c r="G8" s="1">
        <f t="shared" si="0"/>
        <v>20</v>
      </c>
      <c r="H8" s="12">
        <f t="shared" si="1"/>
        <v>14686</v>
      </c>
    </row>
    <row r="9" spans="1:8" x14ac:dyDescent="0.25">
      <c r="A9" s="19" t="s">
        <v>147</v>
      </c>
      <c r="B9" s="12">
        <v>342.5</v>
      </c>
      <c r="C9" s="13">
        <v>44021</v>
      </c>
      <c r="D9" s="13">
        <v>44041</v>
      </c>
      <c r="E9" s="13"/>
      <c r="F9" s="13"/>
      <c r="G9" s="1">
        <f t="shared" si="0"/>
        <v>20</v>
      </c>
      <c r="H9" s="12">
        <f t="shared" si="1"/>
        <v>6850</v>
      </c>
    </row>
    <row r="10" spans="1:8" x14ac:dyDescent="0.25">
      <c r="A10" s="19" t="s">
        <v>148</v>
      </c>
      <c r="B10" s="12">
        <v>2580</v>
      </c>
      <c r="C10" s="13">
        <v>44044</v>
      </c>
      <c r="D10" s="13">
        <v>44041</v>
      </c>
      <c r="E10" s="13"/>
      <c r="F10" s="13"/>
      <c r="G10" s="1">
        <f t="shared" si="0"/>
        <v>-3</v>
      </c>
      <c r="H10" s="12">
        <f t="shared" si="1"/>
        <v>-7740</v>
      </c>
    </row>
    <row r="11" spans="1:8" x14ac:dyDescent="0.25">
      <c r="A11" s="19" t="s">
        <v>149</v>
      </c>
      <c r="B11" s="12">
        <v>250</v>
      </c>
      <c r="C11" s="13">
        <v>44045</v>
      </c>
      <c r="D11" s="13">
        <v>44041</v>
      </c>
      <c r="E11" s="13"/>
      <c r="F11" s="13"/>
      <c r="G11" s="1">
        <f t="shared" si="0"/>
        <v>-4</v>
      </c>
      <c r="H11" s="12">
        <f t="shared" si="1"/>
        <v>-1000</v>
      </c>
    </row>
    <row r="12" spans="1:8" x14ac:dyDescent="0.25">
      <c r="A12" s="19" t="s">
        <v>150</v>
      </c>
      <c r="B12" s="12">
        <v>205.8</v>
      </c>
      <c r="C12" s="13">
        <v>44046</v>
      </c>
      <c r="D12" s="13">
        <v>44041</v>
      </c>
      <c r="E12" s="13"/>
      <c r="F12" s="13"/>
      <c r="G12" s="1">
        <f t="shared" si="0"/>
        <v>-5</v>
      </c>
      <c r="H12" s="12">
        <f t="shared" si="1"/>
        <v>-1029</v>
      </c>
    </row>
    <row r="13" spans="1:8" x14ac:dyDescent="0.25">
      <c r="A13" s="19" t="s">
        <v>151</v>
      </c>
      <c r="B13" s="12">
        <v>300</v>
      </c>
      <c r="C13" s="13">
        <v>44048</v>
      </c>
      <c r="D13" s="13">
        <v>44041</v>
      </c>
      <c r="E13" s="13"/>
      <c r="F13" s="13"/>
      <c r="G13" s="1">
        <f t="shared" si="0"/>
        <v>-7</v>
      </c>
      <c r="H13" s="12">
        <f t="shared" si="1"/>
        <v>-2100</v>
      </c>
    </row>
    <row r="14" spans="1:8" x14ac:dyDescent="0.25">
      <c r="A14" s="19" t="s">
        <v>152</v>
      </c>
      <c r="B14" s="12">
        <v>200</v>
      </c>
      <c r="C14" s="13">
        <v>44057</v>
      </c>
      <c r="D14" s="13">
        <v>44041</v>
      </c>
      <c r="E14" s="13"/>
      <c r="F14" s="13"/>
      <c r="G14" s="1">
        <f t="shared" si="0"/>
        <v>-16</v>
      </c>
      <c r="H14" s="12">
        <f t="shared" si="1"/>
        <v>-3200</v>
      </c>
    </row>
    <row r="15" spans="1:8" x14ac:dyDescent="0.25">
      <c r="A15" s="19" t="s">
        <v>153</v>
      </c>
      <c r="B15" s="12">
        <v>1288.95</v>
      </c>
      <c r="C15" s="13">
        <v>44058</v>
      </c>
      <c r="D15" s="13">
        <v>44041</v>
      </c>
      <c r="E15" s="13"/>
      <c r="F15" s="13"/>
      <c r="G15" s="1">
        <f t="shared" si="0"/>
        <v>-17</v>
      </c>
      <c r="H15" s="12">
        <f t="shared" si="1"/>
        <v>-21912.15</v>
      </c>
    </row>
    <row r="16" spans="1:8" x14ac:dyDescent="0.25">
      <c r="A16" s="19" t="s">
        <v>154</v>
      </c>
      <c r="B16" s="12">
        <v>500</v>
      </c>
      <c r="C16" s="13">
        <v>44063</v>
      </c>
      <c r="D16" s="13">
        <v>44041</v>
      </c>
      <c r="E16" s="13"/>
      <c r="F16" s="13"/>
      <c r="G16" s="1">
        <f t="shared" si="0"/>
        <v>-22</v>
      </c>
      <c r="H16" s="12">
        <f t="shared" si="1"/>
        <v>-11000</v>
      </c>
    </row>
    <row r="17" spans="1:8" x14ac:dyDescent="0.25">
      <c r="A17" s="19" t="s">
        <v>155</v>
      </c>
      <c r="B17" s="12">
        <v>345</v>
      </c>
      <c r="C17" s="13">
        <v>44071</v>
      </c>
      <c r="D17" s="13">
        <v>44042</v>
      </c>
      <c r="E17" s="13"/>
      <c r="F17" s="13"/>
      <c r="G17" s="1">
        <f t="shared" si="0"/>
        <v>-29</v>
      </c>
      <c r="H17" s="12">
        <f t="shared" si="1"/>
        <v>-10005</v>
      </c>
    </row>
    <row r="18" spans="1:8" x14ac:dyDescent="0.25">
      <c r="A18" s="19" t="s">
        <v>156</v>
      </c>
      <c r="B18" s="12">
        <v>4635</v>
      </c>
      <c r="C18" s="13">
        <v>44071</v>
      </c>
      <c r="D18" s="13">
        <v>44042</v>
      </c>
      <c r="E18" s="13"/>
      <c r="F18" s="13"/>
      <c r="G18" s="1">
        <f t="shared" si="0"/>
        <v>-29</v>
      </c>
      <c r="H18" s="12">
        <f t="shared" si="1"/>
        <v>-134415</v>
      </c>
    </row>
    <row r="19" spans="1:8" x14ac:dyDescent="0.25">
      <c r="A19" s="19" t="s">
        <v>157</v>
      </c>
      <c r="B19" s="12">
        <v>19776</v>
      </c>
      <c r="C19" s="13">
        <v>44072</v>
      </c>
      <c r="D19" s="13">
        <v>44043</v>
      </c>
      <c r="E19" s="13"/>
      <c r="F19" s="13"/>
      <c r="G19" s="1">
        <f t="shared" si="0"/>
        <v>-29</v>
      </c>
      <c r="H19" s="12">
        <f t="shared" si="1"/>
        <v>-573504</v>
      </c>
    </row>
    <row r="20" spans="1:8" x14ac:dyDescent="0.25">
      <c r="A20" s="19" t="s">
        <v>158</v>
      </c>
      <c r="B20" s="12">
        <v>6.27</v>
      </c>
      <c r="C20" s="13">
        <v>44079</v>
      </c>
      <c r="D20" s="13">
        <v>44072</v>
      </c>
      <c r="E20" s="13"/>
      <c r="F20" s="13"/>
      <c r="G20" s="1">
        <f t="shared" si="0"/>
        <v>-7</v>
      </c>
      <c r="H20" s="12">
        <f t="shared" si="1"/>
        <v>-43.89</v>
      </c>
    </row>
    <row r="21" spans="1:8" x14ac:dyDescent="0.25">
      <c r="A21" s="19" t="s">
        <v>159</v>
      </c>
      <c r="B21" s="12">
        <v>780</v>
      </c>
      <c r="C21" s="13">
        <v>44079</v>
      </c>
      <c r="D21" s="13">
        <v>44072</v>
      </c>
      <c r="E21" s="13"/>
      <c r="F21" s="13"/>
      <c r="G21" s="1">
        <f t="shared" si="0"/>
        <v>-7</v>
      </c>
      <c r="H21" s="12">
        <f t="shared" si="1"/>
        <v>-5460</v>
      </c>
    </row>
    <row r="22" spans="1:8" x14ac:dyDescent="0.25">
      <c r="A22" s="19" t="s">
        <v>160</v>
      </c>
      <c r="B22" s="12">
        <v>717.45</v>
      </c>
      <c r="C22" s="13">
        <v>44099</v>
      </c>
      <c r="D22" s="13">
        <v>44072</v>
      </c>
      <c r="E22" s="13"/>
      <c r="F22" s="13"/>
      <c r="G22" s="1">
        <f t="shared" si="0"/>
        <v>-27</v>
      </c>
      <c r="H22" s="12">
        <f t="shared" si="1"/>
        <v>-19371.150000000001</v>
      </c>
    </row>
    <row r="23" spans="1:8" x14ac:dyDescent="0.25">
      <c r="A23" s="19" t="s">
        <v>161</v>
      </c>
      <c r="B23" s="12">
        <v>400</v>
      </c>
      <c r="C23" s="13">
        <v>44097</v>
      </c>
      <c r="D23" s="13">
        <v>44072</v>
      </c>
      <c r="E23" s="13"/>
      <c r="F23" s="13"/>
      <c r="G23" s="1">
        <f t="shared" si="0"/>
        <v>-25</v>
      </c>
      <c r="H23" s="12">
        <f t="shared" si="1"/>
        <v>-10000</v>
      </c>
    </row>
    <row r="24" spans="1:8" x14ac:dyDescent="0.25">
      <c r="A24" s="19" t="s">
        <v>162</v>
      </c>
      <c r="B24" s="12">
        <v>640</v>
      </c>
      <c r="C24" s="13">
        <v>44093</v>
      </c>
      <c r="D24" s="13">
        <v>44072</v>
      </c>
      <c r="E24" s="13"/>
      <c r="F24" s="13"/>
      <c r="G24" s="1">
        <f t="shared" si="0"/>
        <v>-21</v>
      </c>
      <c r="H24" s="12">
        <f t="shared" si="1"/>
        <v>-13440</v>
      </c>
    </row>
    <row r="25" spans="1:8" x14ac:dyDescent="0.25">
      <c r="A25" s="19" t="s">
        <v>163</v>
      </c>
      <c r="B25" s="12">
        <v>435</v>
      </c>
      <c r="C25" s="13">
        <v>44094</v>
      </c>
      <c r="D25" s="13">
        <v>44072</v>
      </c>
      <c r="E25" s="13"/>
      <c r="F25" s="13"/>
      <c r="G25" s="1">
        <f t="shared" si="0"/>
        <v>-22</v>
      </c>
      <c r="H25" s="12">
        <f t="shared" si="1"/>
        <v>-9570</v>
      </c>
    </row>
    <row r="26" spans="1:8" x14ac:dyDescent="0.25">
      <c r="A26" s="19" t="s">
        <v>164</v>
      </c>
      <c r="B26" s="12">
        <v>435</v>
      </c>
      <c r="C26" s="13">
        <v>44094</v>
      </c>
      <c r="D26" s="13">
        <v>44072</v>
      </c>
      <c r="E26" s="13"/>
      <c r="F26" s="13"/>
      <c r="G26" s="1">
        <f t="shared" si="0"/>
        <v>-22</v>
      </c>
      <c r="H26" s="12">
        <f t="shared" si="1"/>
        <v>-9570</v>
      </c>
    </row>
    <row r="27" spans="1:8" x14ac:dyDescent="0.25">
      <c r="A27" s="19" t="s">
        <v>165</v>
      </c>
      <c r="B27" s="12">
        <v>3000</v>
      </c>
      <c r="C27" s="13">
        <v>44097</v>
      </c>
      <c r="D27" s="13">
        <v>44072</v>
      </c>
      <c r="E27" s="13"/>
      <c r="F27" s="13"/>
      <c r="G27" s="1">
        <f t="shared" si="0"/>
        <v>-25</v>
      </c>
      <c r="H27" s="12">
        <f t="shared" si="1"/>
        <v>-75000</v>
      </c>
    </row>
    <row r="28" spans="1:8" x14ac:dyDescent="0.25">
      <c r="A28" s="19" t="s">
        <v>166</v>
      </c>
      <c r="B28" s="12">
        <v>6376.6</v>
      </c>
      <c r="C28" s="13">
        <v>44098</v>
      </c>
      <c r="D28" s="13">
        <v>44072</v>
      </c>
      <c r="E28" s="13"/>
      <c r="F28" s="13"/>
      <c r="G28" s="1">
        <f t="shared" si="0"/>
        <v>-26</v>
      </c>
      <c r="H28" s="12">
        <f t="shared" si="1"/>
        <v>-165791.6</v>
      </c>
    </row>
    <row r="29" spans="1:8" x14ac:dyDescent="0.25">
      <c r="A29" s="19" t="s">
        <v>167</v>
      </c>
      <c r="B29" s="12">
        <v>195</v>
      </c>
      <c r="C29" s="13">
        <v>44107</v>
      </c>
      <c r="D29" s="13">
        <v>44088</v>
      </c>
      <c r="E29" s="13"/>
      <c r="F29" s="13"/>
      <c r="G29" s="1">
        <f t="shared" si="0"/>
        <v>-19</v>
      </c>
      <c r="H29" s="12">
        <f t="shared" si="1"/>
        <v>-3705</v>
      </c>
    </row>
    <row r="30" spans="1:8" x14ac:dyDescent="0.25">
      <c r="A30" s="19" t="s">
        <v>168</v>
      </c>
      <c r="B30" s="12">
        <v>1200</v>
      </c>
      <c r="C30" s="13">
        <v>44111</v>
      </c>
      <c r="D30" s="13">
        <v>44088</v>
      </c>
      <c r="E30" s="13"/>
      <c r="F30" s="13"/>
      <c r="G30" s="1">
        <f t="shared" si="0"/>
        <v>-23</v>
      </c>
      <c r="H30" s="12">
        <f t="shared" si="1"/>
        <v>-27600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77861.799999999988</v>
      </c>
      <c r="C1">
        <f>COUNTA(A4:A203)</f>
        <v>35</v>
      </c>
      <c r="G1" s="16">
        <f>IF(B1&lt;&gt;0,H1/B1,0)</f>
        <v>-11.577071683418572</v>
      </c>
      <c r="H1" s="15">
        <f>SUM(H4:H195)</f>
        <v>-901411.64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169</v>
      </c>
      <c r="B4" s="12">
        <v>200</v>
      </c>
      <c r="C4" s="13">
        <v>44119</v>
      </c>
      <c r="D4" s="13">
        <v>44118</v>
      </c>
      <c r="E4" s="13"/>
      <c r="F4" s="13"/>
      <c r="G4" s="1">
        <f>D4-C4-(F4-E4)</f>
        <v>-1</v>
      </c>
      <c r="H4" s="12">
        <f>B4*G4</f>
        <v>-200</v>
      </c>
    </row>
    <row r="5" spans="1:8" x14ac:dyDescent="0.25">
      <c r="A5" s="19" t="s">
        <v>170</v>
      </c>
      <c r="B5" s="12">
        <v>105</v>
      </c>
      <c r="C5" s="13">
        <v>44121</v>
      </c>
      <c r="D5" s="13">
        <v>44118</v>
      </c>
      <c r="E5" s="13"/>
      <c r="F5" s="13"/>
      <c r="G5" s="1">
        <f t="shared" ref="G5:G68" si="0">D5-C5-(F5-E5)</f>
        <v>-3</v>
      </c>
      <c r="H5" s="12">
        <f t="shared" ref="H5:H68" si="1">B5*G5</f>
        <v>-315</v>
      </c>
    </row>
    <row r="6" spans="1:8" x14ac:dyDescent="0.25">
      <c r="A6" s="19" t="s">
        <v>171</v>
      </c>
      <c r="B6" s="12">
        <v>59</v>
      </c>
      <c r="C6" s="13">
        <v>44125</v>
      </c>
      <c r="D6" s="13">
        <v>44118</v>
      </c>
      <c r="E6" s="13"/>
      <c r="F6" s="13"/>
      <c r="G6" s="1">
        <f t="shared" si="0"/>
        <v>-7</v>
      </c>
      <c r="H6" s="12">
        <f t="shared" si="1"/>
        <v>-413</v>
      </c>
    </row>
    <row r="7" spans="1:8" x14ac:dyDescent="0.25">
      <c r="A7" s="19" t="s">
        <v>172</v>
      </c>
      <c r="B7" s="12">
        <v>200</v>
      </c>
      <c r="C7" s="13">
        <v>44126</v>
      </c>
      <c r="D7" s="13">
        <v>44118</v>
      </c>
      <c r="E7" s="13"/>
      <c r="F7" s="13"/>
      <c r="G7" s="1">
        <f t="shared" si="0"/>
        <v>-8</v>
      </c>
      <c r="H7" s="12">
        <f t="shared" si="1"/>
        <v>-1600</v>
      </c>
    </row>
    <row r="8" spans="1:8" x14ac:dyDescent="0.25">
      <c r="A8" s="19" t="s">
        <v>173</v>
      </c>
      <c r="B8" s="12">
        <v>110</v>
      </c>
      <c r="C8" s="13">
        <v>44129</v>
      </c>
      <c r="D8" s="13">
        <v>44118</v>
      </c>
      <c r="E8" s="13"/>
      <c r="F8" s="13"/>
      <c r="G8" s="1">
        <f t="shared" si="0"/>
        <v>-11</v>
      </c>
      <c r="H8" s="12">
        <f t="shared" si="1"/>
        <v>-1210</v>
      </c>
    </row>
    <row r="9" spans="1:8" x14ac:dyDescent="0.25">
      <c r="A9" s="19" t="s">
        <v>174</v>
      </c>
      <c r="B9" s="12">
        <v>324.14</v>
      </c>
      <c r="C9" s="13">
        <v>44134</v>
      </c>
      <c r="D9" s="13">
        <v>44118</v>
      </c>
      <c r="E9" s="13"/>
      <c r="F9" s="13"/>
      <c r="G9" s="1">
        <f t="shared" si="0"/>
        <v>-16</v>
      </c>
      <c r="H9" s="12">
        <f t="shared" si="1"/>
        <v>-5186.24</v>
      </c>
    </row>
    <row r="10" spans="1:8" x14ac:dyDescent="0.25">
      <c r="A10" s="19" t="s">
        <v>175</v>
      </c>
      <c r="B10" s="12">
        <v>416.72</v>
      </c>
      <c r="C10" s="13">
        <v>44134</v>
      </c>
      <c r="D10" s="13">
        <v>44118</v>
      </c>
      <c r="E10" s="13"/>
      <c r="F10" s="13"/>
      <c r="G10" s="1">
        <f t="shared" si="0"/>
        <v>-16</v>
      </c>
      <c r="H10" s="12">
        <f t="shared" si="1"/>
        <v>-6667.52</v>
      </c>
    </row>
    <row r="11" spans="1:8" x14ac:dyDescent="0.25">
      <c r="A11" s="19" t="s">
        <v>176</v>
      </c>
      <c r="B11" s="12">
        <v>277.08999999999997</v>
      </c>
      <c r="C11" s="13">
        <v>44140</v>
      </c>
      <c r="D11" s="13">
        <v>44118</v>
      </c>
      <c r="E11" s="13"/>
      <c r="F11" s="13"/>
      <c r="G11" s="1">
        <f t="shared" si="0"/>
        <v>-22</v>
      </c>
      <c r="H11" s="12">
        <f t="shared" si="1"/>
        <v>-6095.98</v>
      </c>
    </row>
    <row r="12" spans="1:8" x14ac:dyDescent="0.25">
      <c r="A12" s="19" t="s">
        <v>177</v>
      </c>
      <c r="B12" s="12">
        <v>4958</v>
      </c>
      <c r="C12" s="13">
        <v>44125</v>
      </c>
      <c r="D12" s="13">
        <v>44130</v>
      </c>
      <c r="E12" s="13"/>
      <c r="F12" s="13"/>
      <c r="G12" s="1">
        <f t="shared" si="0"/>
        <v>5</v>
      </c>
      <c r="H12" s="12">
        <f t="shared" si="1"/>
        <v>24790</v>
      </c>
    </row>
    <row r="13" spans="1:8" x14ac:dyDescent="0.25">
      <c r="A13" s="19" t="s">
        <v>178</v>
      </c>
      <c r="B13" s="12">
        <v>1180</v>
      </c>
      <c r="C13" s="13">
        <v>44126</v>
      </c>
      <c r="D13" s="13">
        <v>44138</v>
      </c>
      <c r="E13" s="13"/>
      <c r="F13" s="13"/>
      <c r="G13" s="1">
        <f t="shared" si="0"/>
        <v>12</v>
      </c>
      <c r="H13" s="12">
        <f t="shared" si="1"/>
        <v>14160</v>
      </c>
    </row>
    <row r="14" spans="1:8" x14ac:dyDescent="0.25">
      <c r="A14" s="19" t="s">
        <v>179</v>
      </c>
      <c r="B14" s="12">
        <v>1954.5</v>
      </c>
      <c r="C14" s="13">
        <v>44126</v>
      </c>
      <c r="D14" s="13">
        <v>44138</v>
      </c>
      <c r="E14" s="13"/>
      <c r="F14" s="13"/>
      <c r="G14" s="1">
        <f t="shared" si="0"/>
        <v>12</v>
      </c>
      <c r="H14" s="12">
        <f t="shared" si="1"/>
        <v>23454</v>
      </c>
    </row>
    <row r="15" spans="1:8" x14ac:dyDescent="0.25">
      <c r="A15" s="19" t="s">
        <v>180</v>
      </c>
      <c r="B15" s="12">
        <v>18.809999999999999</v>
      </c>
      <c r="C15" s="13">
        <v>44136</v>
      </c>
      <c r="D15" s="13">
        <v>44138</v>
      </c>
      <c r="E15" s="13"/>
      <c r="F15" s="13"/>
      <c r="G15" s="1">
        <f t="shared" si="0"/>
        <v>2</v>
      </c>
      <c r="H15" s="12">
        <f t="shared" si="1"/>
        <v>37.619999999999997</v>
      </c>
    </row>
    <row r="16" spans="1:8" x14ac:dyDescent="0.25">
      <c r="A16" s="19" t="s">
        <v>181</v>
      </c>
      <c r="B16" s="12">
        <v>780</v>
      </c>
      <c r="C16" s="13">
        <v>44139</v>
      </c>
      <c r="D16" s="13">
        <v>44138</v>
      </c>
      <c r="E16" s="13"/>
      <c r="F16" s="13"/>
      <c r="G16" s="1">
        <f t="shared" si="0"/>
        <v>-1</v>
      </c>
      <c r="H16" s="12">
        <f t="shared" si="1"/>
        <v>-780</v>
      </c>
    </row>
    <row r="17" spans="1:8" x14ac:dyDescent="0.25">
      <c r="A17" s="19" t="s">
        <v>182</v>
      </c>
      <c r="B17" s="12">
        <v>1213.2</v>
      </c>
      <c r="C17" s="13">
        <v>44144</v>
      </c>
      <c r="D17" s="13">
        <v>44138</v>
      </c>
      <c r="E17" s="13"/>
      <c r="F17" s="13"/>
      <c r="G17" s="1">
        <f t="shared" si="0"/>
        <v>-6</v>
      </c>
      <c r="H17" s="12">
        <f t="shared" si="1"/>
        <v>-7279.2000000000007</v>
      </c>
    </row>
    <row r="18" spans="1:8" x14ac:dyDescent="0.25">
      <c r="A18" s="19" t="s">
        <v>183</v>
      </c>
      <c r="B18" s="12">
        <v>673.5</v>
      </c>
      <c r="C18" s="13">
        <v>44146</v>
      </c>
      <c r="D18" s="13">
        <v>44138</v>
      </c>
      <c r="E18" s="13"/>
      <c r="F18" s="13"/>
      <c r="G18" s="1">
        <f t="shared" si="0"/>
        <v>-8</v>
      </c>
      <c r="H18" s="12">
        <f t="shared" si="1"/>
        <v>-5388</v>
      </c>
    </row>
    <row r="19" spans="1:8" x14ac:dyDescent="0.25">
      <c r="A19" s="19" t="s">
        <v>184</v>
      </c>
      <c r="B19" s="12">
        <v>10</v>
      </c>
      <c r="C19" s="13">
        <v>44146</v>
      </c>
      <c r="D19" s="13">
        <v>44138</v>
      </c>
      <c r="E19" s="13"/>
      <c r="F19" s="13"/>
      <c r="G19" s="1">
        <f t="shared" si="0"/>
        <v>-8</v>
      </c>
      <c r="H19" s="12">
        <f t="shared" si="1"/>
        <v>-80</v>
      </c>
    </row>
    <row r="20" spans="1:8" x14ac:dyDescent="0.25">
      <c r="A20" s="19" t="s">
        <v>185</v>
      </c>
      <c r="B20" s="12">
        <v>9.66</v>
      </c>
      <c r="C20" s="13">
        <v>44149</v>
      </c>
      <c r="D20" s="13">
        <v>44138</v>
      </c>
      <c r="E20" s="13"/>
      <c r="F20" s="13"/>
      <c r="G20" s="1">
        <f t="shared" si="0"/>
        <v>-11</v>
      </c>
      <c r="H20" s="12">
        <f t="shared" si="1"/>
        <v>-106.26</v>
      </c>
    </row>
    <row r="21" spans="1:8" x14ac:dyDescent="0.25">
      <c r="A21" s="19" t="s">
        <v>186</v>
      </c>
      <c r="B21" s="12">
        <v>730.8</v>
      </c>
      <c r="C21" s="13">
        <v>44153</v>
      </c>
      <c r="D21" s="13">
        <v>44138</v>
      </c>
      <c r="E21" s="13"/>
      <c r="F21" s="13"/>
      <c r="G21" s="1">
        <f t="shared" si="0"/>
        <v>-15</v>
      </c>
      <c r="H21" s="12">
        <f t="shared" si="1"/>
        <v>-10962</v>
      </c>
    </row>
    <row r="22" spans="1:8" x14ac:dyDescent="0.25">
      <c r="A22" s="19" t="s">
        <v>187</v>
      </c>
      <c r="B22" s="12">
        <v>230</v>
      </c>
      <c r="C22" s="13">
        <v>44155</v>
      </c>
      <c r="D22" s="13">
        <v>44138</v>
      </c>
      <c r="E22" s="13"/>
      <c r="F22" s="13"/>
      <c r="G22" s="1">
        <f t="shared" si="0"/>
        <v>-17</v>
      </c>
      <c r="H22" s="12">
        <f t="shared" si="1"/>
        <v>-3910</v>
      </c>
    </row>
    <row r="23" spans="1:8" x14ac:dyDescent="0.25">
      <c r="A23" s="19" t="s">
        <v>188</v>
      </c>
      <c r="B23" s="12">
        <v>850</v>
      </c>
      <c r="C23" s="13">
        <v>44157</v>
      </c>
      <c r="D23" s="13">
        <v>44138</v>
      </c>
      <c r="E23" s="13"/>
      <c r="F23" s="13"/>
      <c r="G23" s="1">
        <f t="shared" si="0"/>
        <v>-19</v>
      </c>
      <c r="H23" s="12">
        <f t="shared" si="1"/>
        <v>-16150</v>
      </c>
    </row>
    <row r="24" spans="1:8" x14ac:dyDescent="0.25">
      <c r="A24" s="19" t="s">
        <v>189</v>
      </c>
      <c r="B24" s="12">
        <v>230.86</v>
      </c>
      <c r="C24" s="13">
        <v>44157</v>
      </c>
      <c r="D24" s="13">
        <v>44138</v>
      </c>
      <c r="E24" s="13"/>
      <c r="F24" s="13"/>
      <c r="G24" s="1">
        <f t="shared" si="0"/>
        <v>-19</v>
      </c>
      <c r="H24" s="12">
        <f t="shared" si="1"/>
        <v>-4386.34</v>
      </c>
    </row>
    <row r="25" spans="1:8" x14ac:dyDescent="0.25">
      <c r="A25" s="19" t="s">
        <v>190</v>
      </c>
      <c r="B25" s="12">
        <v>435</v>
      </c>
      <c r="C25" s="13">
        <v>44157</v>
      </c>
      <c r="D25" s="13">
        <v>44138</v>
      </c>
      <c r="E25" s="13"/>
      <c r="F25" s="13"/>
      <c r="G25" s="1">
        <f t="shared" si="0"/>
        <v>-19</v>
      </c>
      <c r="H25" s="12">
        <f t="shared" si="1"/>
        <v>-8265</v>
      </c>
    </row>
    <row r="26" spans="1:8" x14ac:dyDescent="0.25">
      <c r="A26" s="19" t="s">
        <v>191</v>
      </c>
      <c r="B26" s="12">
        <v>296</v>
      </c>
      <c r="C26" s="13">
        <v>44167</v>
      </c>
      <c r="D26" s="13">
        <v>44138</v>
      </c>
      <c r="E26" s="13"/>
      <c r="F26" s="13"/>
      <c r="G26" s="1">
        <f t="shared" si="0"/>
        <v>-29</v>
      </c>
      <c r="H26" s="12">
        <f t="shared" si="1"/>
        <v>-8584</v>
      </c>
    </row>
    <row r="27" spans="1:8" x14ac:dyDescent="0.25">
      <c r="A27" s="19" t="s">
        <v>192</v>
      </c>
      <c r="B27" s="12">
        <v>640</v>
      </c>
      <c r="C27" s="13">
        <v>44167</v>
      </c>
      <c r="D27" s="13">
        <v>44138</v>
      </c>
      <c r="E27" s="13"/>
      <c r="F27" s="13"/>
      <c r="G27" s="1">
        <f t="shared" si="0"/>
        <v>-29</v>
      </c>
      <c r="H27" s="12">
        <f t="shared" si="1"/>
        <v>-18560</v>
      </c>
    </row>
    <row r="28" spans="1:8" x14ac:dyDescent="0.25">
      <c r="A28" s="19" t="s">
        <v>193</v>
      </c>
      <c r="B28" s="12">
        <v>62</v>
      </c>
      <c r="C28" s="13">
        <v>44168</v>
      </c>
      <c r="D28" s="13">
        <v>44138</v>
      </c>
      <c r="E28" s="13"/>
      <c r="F28" s="13"/>
      <c r="G28" s="1">
        <f t="shared" si="0"/>
        <v>-30</v>
      </c>
      <c r="H28" s="12">
        <f t="shared" si="1"/>
        <v>-1860</v>
      </c>
    </row>
    <row r="29" spans="1:8" x14ac:dyDescent="0.25">
      <c r="A29" s="19" t="s">
        <v>194</v>
      </c>
      <c r="B29" s="12">
        <v>4481.68</v>
      </c>
      <c r="C29" s="13">
        <v>44130</v>
      </c>
      <c r="D29" s="13">
        <v>44138</v>
      </c>
      <c r="E29" s="13"/>
      <c r="F29" s="13"/>
      <c r="G29" s="1">
        <f t="shared" si="0"/>
        <v>8</v>
      </c>
      <c r="H29" s="12">
        <f t="shared" si="1"/>
        <v>35853.440000000002</v>
      </c>
    </row>
    <row r="30" spans="1:8" x14ac:dyDescent="0.25">
      <c r="A30" s="19" t="s">
        <v>195</v>
      </c>
      <c r="B30" s="12">
        <v>7670</v>
      </c>
      <c r="C30" s="13">
        <v>44126</v>
      </c>
      <c r="D30" s="13">
        <v>44146</v>
      </c>
      <c r="E30" s="13"/>
      <c r="F30" s="13"/>
      <c r="G30" s="1">
        <f t="shared" si="0"/>
        <v>20</v>
      </c>
      <c r="H30" s="12">
        <f t="shared" si="1"/>
        <v>153400</v>
      </c>
    </row>
    <row r="31" spans="1:8" x14ac:dyDescent="0.25">
      <c r="A31" s="19" t="s">
        <v>196</v>
      </c>
      <c r="B31" s="12">
        <v>4499</v>
      </c>
      <c r="C31" s="13">
        <v>44127</v>
      </c>
      <c r="D31" s="13">
        <v>44146</v>
      </c>
      <c r="E31" s="13"/>
      <c r="F31" s="13"/>
      <c r="G31" s="1">
        <f t="shared" si="0"/>
        <v>19</v>
      </c>
      <c r="H31" s="12">
        <f t="shared" si="1"/>
        <v>85481</v>
      </c>
    </row>
    <row r="32" spans="1:8" x14ac:dyDescent="0.25">
      <c r="A32" s="19" t="s">
        <v>197</v>
      </c>
      <c r="B32" s="12">
        <v>4935</v>
      </c>
      <c r="C32" s="13">
        <v>44139</v>
      </c>
      <c r="D32" s="13">
        <v>44146</v>
      </c>
      <c r="E32" s="13"/>
      <c r="F32" s="13"/>
      <c r="G32" s="1">
        <f t="shared" si="0"/>
        <v>7</v>
      </c>
      <c r="H32" s="12">
        <f t="shared" si="1"/>
        <v>34545</v>
      </c>
    </row>
    <row r="33" spans="1:8" x14ac:dyDescent="0.25">
      <c r="A33" s="19" t="s">
        <v>198</v>
      </c>
      <c r="B33" s="12">
        <v>201.84</v>
      </c>
      <c r="C33" s="13">
        <v>44170</v>
      </c>
      <c r="D33" s="13">
        <v>44146</v>
      </c>
      <c r="E33" s="13"/>
      <c r="F33" s="13"/>
      <c r="G33" s="1">
        <f t="shared" si="0"/>
        <v>-24</v>
      </c>
      <c r="H33" s="12">
        <f t="shared" si="1"/>
        <v>-4844.16</v>
      </c>
    </row>
    <row r="34" spans="1:8" x14ac:dyDescent="0.25">
      <c r="A34" s="19" t="s">
        <v>199</v>
      </c>
      <c r="B34" s="12">
        <v>10</v>
      </c>
      <c r="C34" s="13">
        <v>44181</v>
      </c>
      <c r="D34" s="13">
        <v>44182</v>
      </c>
      <c r="E34" s="13"/>
      <c r="F34" s="13"/>
      <c r="G34" s="1">
        <f t="shared" si="0"/>
        <v>1</v>
      </c>
      <c r="H34" s="12">
        <f t="shared" si="1"/>
        <v>10</v>
      </c>
    </row>
    <row r="35" spans="1:8" x14ac:dyDescent="0.25">
      <c r="A35" s="19" t="s">
        <v>200</v>
      </c>
      <c r="B35" s="12">
        <v>78</v>
      </c>
      <c r="C35" s="13">
        <v>44185</v>
      </c>
      <c r="D35" s="13">
        <v>44182</v>
      </c>
      <c r="E35" s="13"/>
      <c r="F35" s="13"/>
      <c r="G35" s="1">
        <f t="shared" si="0"/>
        <v>-3</v>
      </c>
      <c r="H35" s="12">
        <f t="shared" si="1"/>
        <v>-234</v>
      </c>
    </row>
    <row r="36" spans="1:8" x14ac:dyDescent="0.25">
      <c r="A36" s="19" t="s">
        <v>200</v>
      </c>
      <c r="B36" s="12">
        <v>22</v>
      </c>
      <c r="C36" s="13">
        <v>44185</v>
      </c>
      <c r="D36" s="13">
        <v>44182</v>
      </c>
      <c r="E36" s="13"/>
      <c r="F36" s="13"/>
      <c r="G36" s="1">
        <f t="shared" si="0"/>
        <v>-3</v>
      </c>
      <c r="H36" s="12">
        <f t="shared" si="1"/>
        <v>-66</v>
      </c>
    </row>
    <row r="37" spans="1:8" x14ac:dyDescent="0.25">
      <c r="A37" s="19" t="s">
        <v>201</v>
      </c>
      <c r="B37" s="12">
        <v>18250</v>
      </c>
      <c r="C37" s="13">
        <v>44211</v>
      </c>
      <c r="D37" s="13">
        <v>44182</v>
      </c>
      <c r="E37" s="13"/>
      <c r="F37" s="13"/>
      <c r="G37" s="1">
        <f t="shared" si="0"/>
        <v>-29</v>
      </c>
      <c r="H37" s="12">
        <f t="shared" si="1"/>
        <v>-529250</v>
      </c>
    </row>
    <row r="38" spans="1:8" x14ac:dyDescent="0.25">
      <c r="A38" s="19" t="s">
        <v>202</v>
      </c>
      <c r="B38" s="12">
        <v>21750</v>
      </c>
      <c r="C38" s="13">
        <v>44211</v>
      </c>
      <c r="D38" s="13">
        <v>44182</v>
      </c>
      <c r="E38" s="13"/>
      <c r="F38" s="13"/>
      <c r="G38" s="1">
        <f t="shared" si="0"/>
        <v>-29</v>
      </c>
      <c r="H38" s="12">
        <f t="shared" si="1"/>
        <v>-630750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2021-05-12T08:48:35Z</dcterms:modified>
</cp:coreProperties>
</file>