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8_{3DBD8C5A-75AD-420C-9CFB-99431008FFE3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H30" i="5"/>
  <c r="G30" i="5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H16" i="5"/>
  <c r="G16" i="5"/>
  <c r="G15" i="5"/>
  <c r="H15" i="5" s="1"/>
  <c r="G14" i="5"/>
  <c r="H14" i="5" s="1"/>
  <c r="G13" i="5"/>
  <c r="H13" i="5" s="1"/>
  <c r="H12" i="5"/>
  <c r="G12" i="5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H5" i="5"/>
  <c r="G5" i="5"/>
  <c r="G4" i="5"/>
  <c r="H4" i="5" s="1"/>
  <c r="C1" i="5"/>
  <c r="B16" i="1" s="1"/>
  <c r="B1" i="5"/>
  <c r="C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H10" i="4"/>
  <c r="G10" i="4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H22" i="3"/>
  <c r="G22" i="3"/>
  <c r="G21" i="3"/>
  <c r="H21" i="3" s="1"/>
  <c r="G20" i="3"/>
  <c r="H20" i="3" s="1"/>
  <c r="H19" i="3"/>
  <c r="G19" i="3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26" i="2"/>
  <c r="H25" i="2"/>
  <c r="H15" i="2"/>
  <c r="H6" i="2"/>
  <c r="C1" i="2"/>
  <c r="B13" i="1" s="1"/>
  <c r="B1" i="2"/>
  <c r="C13" i="1" s="1"/>
  <c r="H1" i="5" l="1"/>
  <c r="G1" i="5" s="1"/>
  <c r="D16" i="1" s="1"/>
  <c r="C9" i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<sst xmlns="http://schemas.openxmlformats.org/spreadsheetml/2006/main" count="261" uniqueCount="229">
  <si>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</si>
  <si>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</si>
  <si>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</si>
  <si>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</si>
  <si>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</si>
  <si>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</si>
  <si>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</si>
  <si>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</si>
  <si>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</si>
  <si>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</si>
  <si>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</si>
  <si>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</si>
  <si>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</si>
  <si>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</si>
  <si>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</si>
  <si>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</si>
  <si>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</si>
  <si>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</si>
  <si>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</si>
  <si>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</si>
  <si>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Liceo Scientifico Statale CAVOUR</t>
  </si>
  <si>
    <t>00184 ROMA (RM) VIA DELLE CARINE 1 C.F. 80253350583 C.M. RMPS060005</t>
  </si>
  <si>
    <t>20174E37070 del 14/12/2017</t>
  </si>
  <si>
    <t>48/A del 13/12/2017</t>
  </si>
  <si>
    <t>2391/PA del 13/12/2017</t>
  </si>
  <si>
    <t>FATTPA 37_17 del 21/12/2017</t>
  </si>
  <si>
    <t>15/PA 2017 del 22/12/2017</t>
  </si>
  <si>
    <t>202-000124 del 20/12/2017</t>
  </si>
  <si>
    <t>202-000266 del 20/12/2017</t>
  </si>
  <si>
    <t>5/PA del 05/01/2018</t>
  </si>
  <si>
    <t>V5/0043087 del 31/12/2017</t>
  </si>
  <si>
    <t>V5/0043088 del 31/12/2017</t>
  </si>
  <si>
    <t>53/A del 30/12/2017</t>
  </si>
  <si>
    <t>20/2018/T del 23/01/2018</t>
  </si>
  <si>
    <t>0000005\/06 del 31/01/2018</t>
  </si>
  <si>
    <t>30/E del 02/03/2018</t>
  </si>
  <si>
    <t>8/A del 28/02/2018</t>
  </si>
  <si>
    <t>7/A del 28/02/2018</t>
  </si>
  <si>
    <t>95/2018 del 06/02/2018</t>
  </si>
  <si>
    <t>749E del 30/01/2018</t>
  </si>
  <si>
    <t>18006 del 05/03/2018</t>
  </si>
  <si>
    <t>63/2018/T del 20/02/2018</t>
  </si>
  <si>
    <t>90/2018/T del 27/02/2018</t>
  </si>
  <si>
    <t>16/ter del 06/03/2018</t>
  </si>
  <si>
    <t>157/2018/SC del 05/03/2018</t>
  </si>
  <si>
    <t>8718095907 del 19/03/2018</t>
  </si>
  <si>
    <t>172/2018/T del 10/03/2018</t>
  </si>
  <si>
    <t>66/PA del 31/01/2018</t>
  </si>
  <si>
    <t>FATTPA 3_18 del 13/02/2018</t>
  </si>
  <si>
    <t>FATTPA 2_18 del 10/02/2018</t>
  </si>
  <si>
    <t>10ter del 05/02/2018</t>
  </si>
  <si>
    <t>0000009\/06 del 07/03/2018</t>
  </si>
  <si>
    <t>0000008\/06 del 07/03/2018</t>
  </si>
  <si>
    <t>3/A del 31/01/2018</t>
  </si>
  <si>
    <t>2018   542 del 29/03/2018</t>
  </si>
  <si>
    <t>74/PA del 05/02/2018</t>
  </si>
  <si>
    <t>67/PA del 31/01/2018</t>
  </si>
  <si>
    <t>000015 del 23/03/2018</t>
  </si>
  <si>
    <t>18018 del 23/03/2018</t>
  </si>
  <si>
    <t>FATTPA 7_18 del 31/03/2018</t>
  </si>
  <si>
    <t>2018   296 del 16/02/2018</t>
  </si>
  <si>
    <t>285/PA del 14/02/2018</t>
  </si>
  <si>
    <t>201/PA del 03/02/2018</t>
  </si>
  <si>
    <t>32 del 09/02/2018</t>
  </si>
  <si>
    <t>000614 del 31/01/2018</t>
  </si>
  <si>
    <t>202-000171 del 24/01/2018</t>
  </si>
  <si>
    <t>3-01 del 15/01/2018</t>
  </si>
  <si>
    <t>V5/0006812 del 28/02/2018</t>
  </si>
  <si>
    <t>V5/0006813 del 28/02/2018</t>
  </si>
  <si>
    <t>478/PA del 17/03/2018</t>
  </si>
  <si>
    <t>31/PA del 07/03/2018</t>
  </si>
  <si>
    <t>36/PA del 13/03/2018</t>
  </si>
  <si>
    <t>397/2018/T del 10/04/2018</t>
  </si>
  <si>
    <t>005721 del 31/03/2018</t>
  </si>
  <si>
    <t>34/SP del 15/02/2018</t>
  </si>
  <si>
    <t>202-000508 del 13/03/2018</t>
  </si>
  <si>
    <t>202-000685 del 12/04/2018</t>
  </si>
  <si>
    <t>20184E07193 del 02/03/2018</t>
  </si>
  <si>
    <t>A  148 del 24/03/2018</t>
  </si>
  <si>
    <t>2018049 del 30/03/2018</t>
  </si>
  <si>
    <t>791/A del 18/04/2018</t>
  </si>
  <si>
    <t>9750.00 del 16/04/2018</t>
  </si>
  <si>
    <t>2PA/2018 del 27/04/2018</t>
  </si>
  <si>
    <t>14-01 del 27/04/2018</t>
  </si>
  <si>
    <t>13-01 del 27/04/2018</t>
  </si>
  <si>
    <t>V2/540767 del 30/04/2018</t>
  </si>
  <si>
    <t>293/PA del 30/04/2018</t>
  </si>
  <si>
    <t>0000014\/06 del 04/05/2018</t>
  </si>
  <si>
    <t>0000015\/06 del 04/05/2018</t>
  </si>
  <si>
    <t>1623470 del 24/04/2018</t>
  </si>
  <si>
    <t>2118005245 del 15/02/2018</t>
  </si>
  <si>
    <t>2118005246 del 15/02/2018</t>
  </si>
  <si>
    <t>2118006694 del 27/02/2018</t>
  </si>
  <si>
    <t>2118008825 del 15/03/2018</t>
  </si>
  <si>
    <t>2118009656 del 22/03/2018</t>
  </si>
  <si>
    <t>V5/0015142 del 30/04/2018</t>
  </si>
  <si>
    <t>V5/0015143 del 30/04/2018</t>
  </si>
  <si>
    <t>684 del 15/05/2018</t>
  </si>
  <si>
    <t>202-000864 del 15/05/2018</t>
  </si>
  <si>
    <t>293/2018 del 09/05/2018</t>
  </si>
  <si>
    <t>034-PA-2018 del 11/05/2018</t>
  </si>
  <si>
    <t>035-PA-2018 del 11/05/2018</t>
  </si>
  <si>
    <t>4 del 13/06/2018</t>
  </si>
  <si>
    <t>15/pa del 31/05/2018</t>
  </si>
  <si>
    <t>FATTPA 150_18 del 10/05/2018</t>
  </si>
  <si>
    <t>2/117 del 11/05/2018</t>
  </si>
  <si>
    <t>7/PA del 22/05/2018</t>
  </si>
  <si>
    <t>124E del 15/05/2018</t>
  </si>
  <si>
    <t>56 del 08/05/2018</t>
  </si>
  <si>
    <t>65 del 11/05/2018</t>
  </si>
  <si>
    <t>41terE del 15/05/2018</t>
  </si>
  <si>
    <t>FATTPA 32_18 del 08/06/2018</t>
  </si>
  <si>
    <t>74 del 07/06/2018</t>
  </si>
  <si>
    <t>FATTPA 7_18 del 12/06/2018</t>
  </si>
  <si>
    <t>1/PA del 13/06/2018</t>
  </si>
  <si>
    <t>67 del 25/05/2018</t>
  </si>
  <si>
    <t>0000001 del 30/05/2018</t>
  </si>
  <si>
    <t>FATTPA 15_18 del 31/05/2018</t>
  </si>
  <si>
    <t>1109/PA del 06/06/2018</t>
  </si>
  <si>
    <t>011062 del 31/05/2018</t>
  </si>
  <si>
    <t>170/PA del 22/05/2018</t>
  </si>
  <si>
    <t>251 del 30/04/2018</t>
  </si>
  <si>
    <t>21/A del 31/05/2018</t>
  </si>
  <si>
    <t>FATTPA 1_18 del 23/05/2018</t>
  </si>
  <si>
    <t>60 del 11/06/2018</t>
  </si>
  <si>
    <t>V5/0019619 del 31/05/2018</t>
  </si>
  <si>
    <t>V5/0019620 del 31/05/2018</t>
  </si>
  <si>
    <t>202-001046 del 14/06/2018</t>
  </si>
  <si>
    <t>FATTPA 18_18 del 20/06/2018</t>
  </si>
  <si>
    <t>FATTPA 2_18 del 14/05/2018</t>
  </si>
  <si>
    <t>16/PA/2018 del 23/05/2018</t>
  </si>
  <si>
    <t>A8 del 11/06/2018</t>
  </si>
  <si>
    <t>FATTPA 1_18 del 18/05/2018</t>
  </si>
  <si>
    <t>1/PA del 22/05/2018</t>
  </si>
  <si>
    <t>8/2018 del 26/06/2018</t>
  </si>
  <si>
    <t>2018    23 del 18/06/2018</t>
  </si>
  <si>
    <t>A10 del 14/06/2018</t>
  </si>
  <si>
    <t>2018    89/E del 18/06/2018</t>
  </si>
  <si>
    <t>FATTPA 22_18 del 29/06/2018</t>
  </si>
  <si>
    <t>000001-2018-01 del 04/07/2018</t>
  </si>
  <si>
    <t>1/PA del 05/07/2018</t>
  </si>
  <si>
    <t>FATTPA 22_18 del 09/07/2018</t>
  </si>
  <si>
    <t>27/2018/3 del 09/07/2018</t>
  </si>
  <si>
    <t>34/2018/V2 del 12/07/2018</t>
  </si>
  <si>
    <t>PA-65/2018 del 16/07/2018</t>
  </si>
  <si>
    <t>2018  1116 del 11/07/2018</t>
  </si>
  <si>
    <t>202-001223 del 13/07/2018</t>
  </si>
  <si>
    <t>29/A del 30/06/2018</t>
  </si>
  <si>
    <t>FATTPA 23_18 del 17/07/2018</t>
  </si>
  <si>
    <t>FE-040-2018 del 17/07/2018</t>
  </si>
  <si>
    <t>37/L del 18/07/2018</t>
  </si>
  <si>
    <t>2/E del 05/07/2018</t>
  </si>
  <si>
    <t>939 del 22/06/2018</t>
  </si>
  <si>
    <t>20-01 del 28/06/2018</t>
  </si>
  <si>
    <t>165 del 30/06/2018</t>
  </si>
  <si>
    <t>0006000116 del 30/06/2018</t>
  </si>
  <si>
    <t>FATTPA 32_18 del 11/07/2018</t>
  </si>
  <si>
    <t>982/18 del 25/07/2018</t>
  </si>
  <si>
    <t>400137 del 12/07/2018</t>
  </si>
  <si>
    <t>2018  1135 del 18/07/2018</t>
  </si>
  <si>
    <t>1/PA del 01/08/2018</t>
  </si>
  <si>
    <t>57 del 04/06/2018</t>
  </si>
  <si>
    <t>8718188051 del 04/06/2018</t>
  </si>
  <si>
    <t>8718151432 del 10/05/2018</t>
  </si>
  <si>
    <t>154/SP del 19/06/2018</t>
  </si>
  <si>
    <t>155/SP del 19/06/2018</t>
  </si>
  <si>
    <t>034/2018 del 12/06/2018</t>
  </si>
  <si>
    <t>016602 del 31/07/2018</t>
  </si>
  <si>
    <t>223/2018 del 06/09/2018</t>
  </si>
  <si>
    <t>246/SP del 10/08/2018</t>
  </si>
  <si>
    <t>8718290869 del 31/08/2018</t>
  </si>
  <si>
    <t>27/PA del 04/09/2018</t>
  </si>
  <si>
    <t>35/A del 31/07/2018</t>
  </si>
  <si>
    <t>3051 del 10/09/2018</t>
  </si>
  <si>
    <t>65 del 13/08/2018</t>
  </si>
  <si>
    <t>1644/PA del 21/09/2018</t>
  </si>
  <si>
    <t>1/PA del 19/09/2018</t>
  </si>
  <si>
    <t>FATTPA 33_18 del 26/09/2018</t>
  </si>
  <si>
    <t>619/PA del 26/09/2018</t>
  </si>
  <si>
    <t>625/PA del 26/09/2018</t>
  </si>
  <si>
    <t>24-01 del 27/09/2018</t>
  </si>
  <si>
    <t>A  604 del 06/10/2018</t>
  </si>
  <si>
    <t>40/A del 29/09/2018</t>
  </si>
  <si>
    <t>1819/PA del 09/10/2018</t>
  </si>
  <si>
    <t>022198 del 30/09/2018</t>
  </si>
  <si>
    <t>1872/PA del 12/10/2018</t>
  </si>
  <si>
    <t>1855/PA del 12/10/2018</t>
  </si>
  <si>
    <t>105/PA del 12/10/2018</t>
  </si>
  <si>
    <t>A  625 del 13/10/2018</t>
  </si>
  <si>
    <t>1026/2018/T del 13/10/2018</t>
  </si>
  <si>
    <t>5/E del 16/10/2018</t>
  </si>
  <si>
    <t>000000002078 del 23/10/2018</t>
  </si>
  <si>
    <t>18209/SP del 26/10/2018</t>
  </si>
  <si>
    <t>909N del 30/10/2018</t>
  </si>
  <si>
    <t>023-047202 del 15/09/2018</t>
  </si>
  <si>
    <t>FATTPA 35_18 del 09/11/2018</t>
  </si>
  <si>
    <t>112/PA del 09/11/2018</t>
  </si>
  <si>
    <t>V5/0036158 del 31/10/2018</t>
  </si>
  <si>
    <t>V5/0036157 del 31/10/2018</t>
  </si>
  <si>
    <t>V5/0034510 del 26/10/2018</t>
  </si>
  <si>
    <t>V5/0034509 del 26/10/2018</t>
  </si>
  <si>
    <t>FATTPA 36_18 del 10/11/2018</t>
  </si>
  <si>
    <t>46/A del 31/10/2018</t>
  </si>
  <si>
    <t>2558/2018 del 25/10/2018</t>
  </si>
  <si>
    <t>1494 del 16/11/2018</t>
  </si>
  <si>
    <t>2186/PA del 17/11/2018</t>
  </si>
  <si>
    <t>2018   172/E del 07/12/2018</t>
  </si>
  <si>
    <t>FE-056-2018 del 07/12/2018</t>
  </si>
  <si>
    <t>FE-057-2018 del 07/12/2018</t>
  </si>
  <si>
    <t>A26 del 10/12/2018</t>
  </si>
  <si>
    <t>13/03/519 del 29/11/2018</t>
  </si>
  <si>
    <t>1531/2018 del 07/12/2018</t>
  </si>
  <si>
    <t>02851/18 del 07/12/2018</t>
  </si>
  <si>
    <t>5/PA del 09/12/2018</t>
  </si>
  <si>
    <t>FATTPA 11_18 del 03/12/2018</t>
  </si>
  <si>
    <t>028010 del 30/11/2018</t>
  </si>
  <si>
    <t>346/SP del 09/11/2018</t>
  </si>
  <si>
    <t>FATTPA 40_18 del 07/12/2018</t>
  </si>
  <si>
    <t>8718408381 del 04/12/2018</t>
  </si>
  <si>
    <t>8718329379 del 02/10/2018</t>
  </si>
  <si>
    <t>V5/0040228 del 30/11/2018</t>
  </si>
  <si>
    <t>V5/0040229 del 30/11/2018</t>
  </si>
  <si>
    <t>2118031885 del 16/10/2018</t>
  </si>
  <si>
    <t>FATTPA 41_18 del 16/12/2018</t>
  </si>
  <si>
    <t>442 del 30/11/2018</t>
  </si>
  <si>
    <t>31</t>
  </si>
  <si>
    <t>17</t>
  </si>
  <si>
    <t>19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</si>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</sst>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2018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211</v>
      </c>
      <c r="B9" s="35"/>
      <c r="C9" s="34">
        <f>SUM(C13:C16)</f>
        <v>636426.05000000005</v>
      </c>
      <c r="D9" s="35"/>
      <c r="E9" s="40">
        <f>('Trimestre 1'!H1+'Trimestre 2'!H1+'Trimestre 3'!H1+'Trimestre 4'!H1)/C9</f>
        <v>-10.376738334328078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29</v>
      </c>
      <c r="C13" s="29">
        <f>'Trimestre 1'!B1</f>
        <v>98870.36</v>
      </c>
      <c r="D13" s="29">
        <f>'Trimestre 1'!G1</f>
        <v>-9.5402351119182729</v>
      </c>
      <c r="E13" s="29">
        <v>46400.72</v>
      </c>
      <c r="F13" s="33" t="s">
        <v>225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84</v>
      </c>
      <c r="C14" s="29">
        <f>'Trimestre 2'!B1</f>
        <v>147914.68</v>
      </c>
      <c r="D14" s="29">
        <f>'Trimestre 2'!G1</f>
        <v>-3.969905623971874</v>
      </c>
      <c r="E14" s="29">
        <v>55752.49</v>
      </c>
      <c r="F14" s="33" t="s">
        <v>226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47</v>
      </c>
      <c r="C15" s="29">
        <f>'Trimestre 3'!B1</f>
        <v>251744.55000000005</v>
      </c>
      <c r="D15" s="29">
        <f>'Trimestre 3'!G1</f>
        <v>-7.4811580628061227</v>
      </c>
      <c r="E15" s="29">
        <v>23704.49</v>
      </c>
      <c r="F15" s="33" t="s">
        <v>227</v>
      </c>
    </row>
    <row r="16" spans="1:11" ht="21.75" customHeight="1" x14ac:dyDescent="0.25">
      <c r="A16" s="28" t="s">
        <v>16</v>
      </c>
      <c r="B16" s="17">
        <f>'Trimestre 4'!C1</f>
        <v>51</v>
      </c>
      <c r="C16" s="29">
        <f>'Trimestre 4'!B1</f>
        <v>137896.46000000002</v>
      </c>
      <c r="D16" s="29">
        <f>'Trimestre 4'!G1</f>
        <v>-23.134981275081312</v>
      </c>
      <c r="E16" s="29">
        <v>163454.87</v>
      </c>
      <c r="F16" s="33" t="s">
        <v>228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98870.36</v>
      </c>
      <c r="C1">
        <f>COUNTA(A4:A203)</f>
        <v>29</v>
      </c>
      <c r="G1" s="16">
        <f>IF(B1&lt;&gt;0,H1/B1,0)</f>
        <v>-9.5402351119182729</v>
      </c>
      <c r="H1" s="15">
        <f>SUM(H4:H195)</f>
        <v>-943246.48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2200</v>
      </c>
      <c r="C4" s="13">
        <v>43120</v>
      </c>
      <c r="D4" s="13">
        <v>43137</v>
      </c>
      <c r="E4" s="13"/>
      <c r="F4" s="13"/>
      <c r="G4" s="1">
        <f>D4-C4-(F4-E4)</f>
        <v>17</v>
      </c>
      <c r="H4" s="12">
        <f>B4*G4</f>
        <v>37400</v>
      </c>
    </row>
    <row r="5" spans="1:8" x14ac:dyDescent="0.25">
      <c r="A5" s="19" t="s">
        <v>23</v>
      </c>
      <c r="B5" s="12">
        <v>64.5</v>
      </c>
      <c r="C5" s="13">
        <v>43120</v>
      </c>
      <c r="D5" s="13">
        <v>43137</v>
      </c>
      <c r="E5" s="13"/>
      <c r="F5" s="13"/>
      <c r="G5" s="1">
        <f t="shared" ref="G5:G68" si="0">D5-C5-(F5-E5)</f>
        <v>17</v>
      </c>
      <c r="H5" s="12">
        <f t="shared" ref="H5:H68" si="1">B5*G5</f>
        <v>1096.5</v>
      </c>
    </row>
    <row r="6" spans="1:8" x14ac:dyDescent="0.25">
      <c r="A6" s="19" t="s">
        <v>24</v>
      </c>
      <c r="B6" s="12">
        <v>107.88</v>
      </c>
      <c r="C6" s="13">
        <v>43120</v>
      </c>
      <c r="D6" s="13">
        <v>43137</v>
      </c>
      <c r="E6" s="13"/>
      <c r="F6" s="13"/>
      <c r="G6" s="1">
        <f t="shared" si="0"/>
        <v>17</v>
      </c>
      <c r="H6" s="12">
        <f t="shared" si="1"/>
        <v>1833.96</v>
      </c>
    </row>
    <row r="7" spans="1:8" x14ac:dyDescent="0.25">
      <c r="A7" s="19" t="s">
        <v>25</v>
      </c>
      <c r="B7" s="12">
        <v>10675</v>
      </c>
      <c r="C7" s="13">
        <v>43121</v>
      </c>
      <c r="D7" s="13">
        <v>43137</v>
      </c>
      <c r="E7" s="13"/>
      <c r="F7" s="13"/>
      <c r="G7" s="1">
        <f t="shared" si="0"/>
        <v>16</v>
      </c>
      <c r="H7" s="12">
        <f t="shared" si="1"/>
        <v>170800</v>
      </c>
    </row>
    <row r="8" spans="1:8" x14ac:dyDescent="0.25">
      <c r="A8" s="19" t="s">
        <v>26</v>
      </c>
      <c r="B8" s="12">
        <v>124.65</v>
      </c>
      <c r="C8" s="13">
        <v>43134</v>
      </c>
      <c r="D8" s="13">
        <v>43137</v>
      </c>
      <c r="E8" s="13"/>
      <c r="F8" s="13"/>
      <c r="G8" s="1">
        <f t="shared" si="0"/>
        <v>3</v>
      </c>
      <c r="H8" s="12">
        <f t="shared" si="1"/>
        <v>373.95000000000005</v>
      </c>
    </row>
    <row r="9" spans="1:8" x14ac:dyDescent="0.25">
      <c r="A9" s="19" t="s">
        <v>27</v>
      </c>
      <c r="B9" s="12">
        <v>469.03</v>
      </c>
      <c r="C9" s="13">
        <v>43134</v>
      </c>
      <c r="D9" s="13">
        <v>43137</v>
      </c>
      <c r="E9" s="13"/>
      <c r="F9" s="13"/>
      <c r="G9" s="1">
        <f t="shared" si="0"/>
        <v>3</v>
      </c>
      <c r="H9" s="12">
        <f t="shared" si="1"/>
        <v>1407.09</v>
      </c>
    </row>
    <row r="10" spans="1:8" x14ac:dyDescent="0.25">
      <c r="A10" s="19" t="s">
        <v>27</v>
      </c>
      <c r="B10" s="12">
        <v>24.69</v>
      </c>
      <c r="C10" s="13">
        <v>43134</v>
      </c>
      <c r="D10" s="13">
        <v>43137</v>
      </c>
      <c r="E10" s="13"/>
      <c r="F10" s="13"/>
      <c r="G10" s="1">
        <f t="shared" si="0"/>
        <v>3</v>
      </c>
      <c r="H10" s="12">
        <f t="shared" si="1"/>
        <v>74.070000000000007</v>
      </c>
    </row>
    <row r="11" spans="1:8" x14ac:dyDescent="0.25">
      <c r="A11" s="19" t="s">
        <v>28</v>
      </c>
      <c r="B11" s="12">
        <v>676.58</v>
      </c>
      <c r="C11" s="13">
        <v>43134</v>
      </c>
      <c r="D11" s="13">
        <v>43137</v>
      </c>
      <c r="E11" s="13"/>
      <c r="F11" s="13"/>
      <c r="G11" s="1">
        <f t="shared" si="0"/>
        <v>3</v>
      </c>
      <c r="H11" s="12">
        <f t="shared" si="1"/>
        <v>2029.7400000000002</v>
      </c>
    </row>
    <row r="12" spans="1:8" x14ac:dyDescent="0.25">
      <c r="A12" s="19" t="s">
        <v>29</v>
      </c>
      <c r="B12" s="12">
        <v>950</v>
      </c>
      <c r="C12" s="13">
        <v>43138</v>
      </c>
      <c r="D12" s="13">
        <v>43137</v>
      </c>
      <c r="E12" s="13"/>
      <c r="F12" s="13"/>
      <c r="G12" s="1">
        <f t="shared" si="0"/>
        <v>-1</v>
      </c>
      <c r="H12" s="12">
        <f t="shared" si="1"/>
        <v>-950</v>
      </c>
    </row>
    <row r="13" spans="1:8" x14ac:dyDescent="0.25">
      <c r="A13" s="19" t="s">
        <v>30</v>
      </c>
      <c r="B13" s="12">
        <v>87.2</v>
      </c>
      <c r="C13" s="13">
        <v>43142</v>
      </c>
      <c r="D13" s="13">
        <v>43137</v>
      </c>
      <c r="E13" s="13"/>
      <c r="F13" s="13"/>
      <c r="G13" s="1">
        <f t="shared" si="0"/>
        <v>-5</v>
      </c>
      <c r="H13" s="12">
        <f t="shared" si="1"/>
        <v>-436</v>
      </c>
    </row>
    <row r="14" spans="1:8" x14ac:dyDescent="0.25">
      <c r="A14" s="19" t="s">
        <v>31</v>
      </c>
      <c r="B14" s="12">
        <v>3269.13</v>
      </c>
      <c r="C14" s="13">
        <v>43142</v>
      </c>
      <c r="D14" s="13">
        <v>43137</v>
      </c>
      <c r="E14" s="13"/>
      <c r="F14" s="13"/>
      <c r="G14" s="1">
        <f t="shared" si="0"/>
        <v>-5</v>
      </c>
      <c r="H14" s="12">
        <f t="shared" si="1"/>
        <v>-16345.650000000001</v>
      </c>
    </row>
    <row r="15" spans="1:8" x14ac:dyDescent="0.25">
      <c r="A15" s="19" t="s">
        <v>32</v>
      </c>
      <c r="B15" s="12">
        <v>653.9</v>
      </c>
      <c r="C15" s="13">
        <v>43142</v>
      </c>
      <c r="D15" s="13">
        <v>43137</v>
      </c>
      <c r="E15" s="13"/>
      <c r="F15" s="13"/>
      <c r="G15" s="1">
        <f t="shared" si="0"/>
        <v>-5</v>
      </c>
      <c r="H15" s="12">
        <f t="shared" si="1"/>
        <v>-3269.5</v>
      </c>
    </row>
    <row r="16" spans="1:8" x14ac:dyDescent="0.25">
      <c r="A16" s="19" t="s">
        <v>33</v>
      </c>
      <c r="B16" s="12">
        <v>9030</v>
      </c>
      <c r="C16" s="13">
        <v>43159</v>
      </c>
      <c r="D16" s="13">
        <v>43166</v>
      </c>
      <c r="E16" s="13"/>
      <c r="F16" s="13"/>
      <c r="G16" s="1">
        <f t="shared" si="0"/>
        <v>7</v>
      </c>
      <c r="H16" s="12">
        <f t="shared" si="1"/>
        <v>63210</v>
      </c>
    </row>
    <row r="17" spans="1:8" x14ac:dyDescent="0.25">
      <c r="A17" s="19" t="s">
        <v>34</v>
      </c>
      <c r="B17" s="12">
        <v>2244</v>
      </c>
      <c r="C17" s="13">
        <v>43175</v>
      </c>
      <c r="D17" s="13">
        <v>43166</v>
      </c>
      <c r="E17" s="13"/>
      <c r="F17" s="13"/>
      <c r="G17" s="1">
        <f t="shared" si="0"/>
        <v>-9</v>
      </c>
      <c r="H17" s="12">
        <f t="shared" si="1"/>
        <v>-20196</v>
      </c>
    </row>
    <row r="18" spans="1:8" x14ac:dyDescent="0.25">
      <c r="A18" s="19" t="s">
        <v>35</v>
      </c>
      <c r="B18" s="12">
        <v>12460</v>
      </c>
      <c r="C18" s="13">
        <v>43194</v>
      </c>
      <c r="D18" s="13">
        <v>43173</v>
      </c>
      <c r="E18" s="13"/>
      <c r="F18" s="13"/>
      <c r="G18" s="1">
        <f t="shared" si="0"/>
        <v>-21</v>
      </c>
      <c r="H18" s="12">
        <f t="shared" si="1"/>
        <v>-261660</v>
      </c>
    </row>
    <row r="19" spans="1:8" x14ac:dyDescent="0.25">
      <c r="A19" s="19" t="s">
        <v>36</v>
      </c>
      <c r="B19" s="12">
        <v>302</v>
      </c>
      <c r="C19" s="13">
        <v>43198</v>
      </c>
      <c r="D19" s="13">
        <v>43178</v>
      </c>
      <c r="E19" s="13"/>
      <c r="F19" s="13"/>
      <c r="G19" s="1">
        <f t="shared" si="0"/>
        <v>-20</v>
      </c>
      <c r="H19" s="12">
        <f t="shared" si="1"/>
        <v>-6040</v>
      </c>
    </row>
    <row r="20" spans="1:8" x14ac:dyDescent="0.25">
      <c r="A20" s="19" t="s">
        <v>37</v>
      </c>
      <c r="B20" s="12">
        <v>156</v>
      </c>
      <c r="C20" s="13">
        <v>43195</v>
      </c>
      <c r="D20" s="13">
        <v>43178</v>
      </c>
      <c r="E20" s="13"/>
      <c r="F20" s="13"/>
      <c r="G20" s="1">
        <f t="shared" si="0"/>
        <v>-17</v>
      </c>
      <c r="H20" s="12">
        <f t="shared" si="1"/>
        <v>-2652</v>
      </c>
    </row>
    <row r="21" spans="1:8" x14ac:dyDescent="0.25">
      <c r="A21" s="19" t="s">
        <v>38</v>
      </c>
      <c r="B21" s="12">
        <v>602</v>
      </c>
      <c r="C21" s="13">
        <v>43175</v>
      </c>
      <c r="D21" s="13">
        <v>43178</v>
      </c>
      <c r="E21" s="13"/>
      <c r="F21" s="13"/>
      <c r="G21" s="1">
        <f t="shared" si="0"/>
        <v>3</v>
      </c>
      <c r="H21" s="12">
        <f t="shared" si="1"/>
        <v>1806</v>
      </c>
    </row>
    <row r="22" spans="1:8" x14ac:dyDescent="0.25">
      <c r="A22" s="19" t="s">
        <v>39</v>
      </c>
      <c r="B22" s="12">
        <v>200</v>
      </c>
      <c r="C22" s="13">
        <v>43163</v>
      </c>
      <c r="D22" s="13">
        <v>43178</v>
      </c>
      <c r="E22" s="13"/>
      <c r="F22" s="13"/>
      <c r="G22" s="1">
        <f t="shared" si="0"/>
        <v>15</v>
      </c>
      <c r="H22" s="12">
        <f t="shared" si="1"/>
        <v>3000</v>
      </c>
    </row>
    <row r="23" spans="1:8" x14ac:dyDescent="0.25">
      <c r="A23" s="19" t="s">
        <v>40</v>
      </c>
      <c r="B23" s="12">
        <v>7830</v>
      </c>
      <c r="C23" s="13">
        <v>43209</v>
      </c>
      <c r="D23" s="13">
        <v>43182</v>
      </c>
      <c r="E23" s="13"/>
      <c r="F23" s="13"/>
      <c r="G23" s="1">
        <f t="shared" si="0"/>
        <v>-27</v>
      </c>
      <c r="H23" s="12">
        <f t="shared" si="1"/>
        <v>-211410</v>
      </c>
    </row>
    <row r="24" spans="1:8" x14ac:dyDescent="0.25">
      <c r="A24" s="19" t="s">
        <v>41</v>
      </c>
      <c r="B24" s="12">
        <v>11070</v>
      </c>
      <c r="C24" s="13">
        <v>43185</v>
      </c>
      <c r="D24" s="13">
        <v>43182</v>
      </c>
      <c r="E24" s="13"/>
      <c r="F24" s="13"/>
      <c r="G24" s="1">
        <f t="shared" si="0"/>
        <v>-3</v>
      </c>
      <c r="H24" s="12">
        <f t="shared" si="1"/>
        <v>-33210</v>
      </c>
    </row>
    <row r="25" spans="1:8" x14ac:dyDescent="0.25">
      <c r="A25" s="19" t="s">
        <v>42</v>
      </c>
      <c r="B25" s="12">
        <v>9030</v>
      </c>
      <c r="C25" s="13">
        <v>43190</v>
      </c>
      <c r="D25" s="13">
        <v>43182</v>
      </c>
      <c r="E25" s="13"/>
      <c r="F25" s="13"/>
      <c r="G25" s="1">
        <f t="shared" si="0"/>
        <v>-8</v>
      </c>
      <c r="H25" s="12">
        <f t="shared" si="1"/>
        <v>-72240</v>
      </c>
    </row>
    <row r="26" spans="1:8" x14ac:dyDescent="0.25">
      <c r="A26" s="19" t="s">
        <v>43</v>
      </c>
      <c r="B26" s="12">
        <v>9235.1299999999992</v>
      </c>
      <c r="C26" s="13">
        <v>43212</v>
      </c>
      <c r="D26" s="13">
        <v>43182</v>
      </c>
      <c r="E26" s="13"/>
      <c r="F26" s="13"/>
      <c r="G26" s="1">
        <f t="shared" si="0"/>
        <v>-30</v>
      </c>
      <c r="H26" s="12">
        <f t="shared" si="1"/>
        <v>-277053.89999999997</v>
      </c>
    </row>
    <row r="27" spans="1:8" x14ac:dyDescent="0.25">
      <c r="A27" s="19" t="s">
        <v>44</v>
      </c>
      <c r="B27" s="12">
        <v>9370</v>
      </c>
      <c r="C27" s="13">
        <v>43204</v>
      </c>
      <c r="D27" s="13">
        <v>43182</v>
      </c>
      <c r="E27" s="13"/>
      <c r="F27" s="13"/>
      <c r="G27" s="1">
        <f t="shared" si="0"/>
        <v>-22</v>
      </c>
      <c r="H27" s="12">
        <f t="shared" si="1"/>
        <v>-206140</v>
      </c>
    </row>
    <row r="28" spans="1:8" x14ac:dyDescent="0.25">
      <c r="A28" s="19" t="s">
        <v>45</v>
      </c>
      <c r="B28" s="12">
        <v>82.63</v>
      </c>
      <c r="C28" s="13">
        <v>43209</v>
      </c>
      <c r="D28" s="13">
        <v>43187</v>
      </c>
      <c r="E28" s="13"/>
      <c r="F28" s="13"/>
      <c r="G28" s="1">
        <f t="shared" si="0"/>
        <v>-22</v>
      </c>
      <c r="H28" s="12">
        <f t="shared" si="1"/>
        <v>-1817.86</v>
      </c>
    </row>
    <row r="29" spans="1:8" x14ac:dyDescent="0.25">
      <c r="A29" s="19" t="s">
        <v>46</v>
      </c>
      <c r="B29" s="12">
        <v>7380</v>
      </c>
      <c r="C29" s="13">
        <v>43203</v>
      </c>
      <c r="D29" s="13">
        <v>43187</v>
      </c>
      <c r="E29" s="13"/>
      <c r="F29" s="13"/>
      <c r="G29" s="1">
        <f t="shared" si="0"/>
        <v>-16</v>
      </c>
      <c r="H29" s="12">
        <f t="shared" si="1"/>
        <v>-118080</v>
      </c>
    </row>
    <row r="30" spans="1:8" x14ac:dyDescent="0.25">
      <c r="A30" s="19" t="s">
        <v>47</v>
      </c>
      <c r="B30" s="12">
        <v>55</v>
      </c>
      <c r="C30" s="13">
        <v>43163</v>
      </c>
      <c r="D30" s="13">
        <v>43187</v>
      </c>
      <c r="E30" s="13"/>
      <c r="F30" s="13"/>
      <c r="G30" s="1">
        <f t="shared" si="0"/>
        <v>24</v>
      </c>
      <c r="H30" s="12">
        <f t="shared" si="1"/>
        <v>1320</v>
      </c>
    </row>
    <row r="31" spans="1:8" x14ac:dyDescent="0.25">
      <c r="A31" s="19" t="s">
        <v>48</v>
      </c>
      <c r="B31" s="12">
        <v>129.47999999999999</v>
      </c>
      <c r="C31" s="13">
        <v>43175</v>
      </c>
      <c r="D31" s="13">
        <v>43187</v>
      </c>
      <c r="E31" s="13"/>
      <c r="F31" s="13"/>
      <c r="G31" s="1">
        <f t="shared" si="0"/>
        <v>12</v>
      </c>
      <c r="H31" s="12">
        <f t="shared" si="1"/>
        <v>1553.7599999999998</v>
      </c>
    </row>
    <row r="32" spans="1:8" x14ac:dyDescent="0.25">
      <c r="A32" s="19" t="s">
        <v>49</v>
      </c>
      <c r="B32" s="12">
        <v>391.56</v>
      </c>
      <c r="C32" s="13">
        <v>43181</v>
      </c>
      <c r="D32" s="13">
        <v>43187</v>
      </c>
      <c r="E32" s="13"/>
      <c r="F32" s="13"/>
      <c r="G32" s="1">
        <f t="shared" si="0"/>
        <v>6</v>
      </c>
      <c r="H32" s="12">
        <f t="shared" si="1"/>
        <v>2349.36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147914.68</v>
      </c>
      <c r="C1">
        <f>COUNTA(A4:A203)</f>
        <v>84</v>
      </c>
      <c r="G1" s="16">
        <f>IF(B1&lt;&gt;0,H1/B1,0)</f>
        <v>-3.969905623971874</v>
      </c>
      <c r="H1" s="15">
        <f>SUM(H4:H195)</f>
        <v>-587207.32000000007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50</v>
      </c>
      <c r="B4" s="12">
        <v>8782</v>
      </c>
      <c r="C4" s="13">
        <v>43182</v>
      </c>
      <c r="D4" s="13">
        <v>43200</v>
      </c>
      <c r="E4" s="13"/>
      <c r="F4" s="13"/>
      <c r="G4" s="1">
        <f>D4-C4-(F4-E4)</f>
        <v>18</v>
      </c>
      <c r="H4" s="12">
        <f>B4*G4</f>
        <v>158076</v>
      </c>
    </row>
    <row r="5" spans="1:8" x14ac:dyDescent="0.25">
      <c r="A5" s="19" t="s">
        <v>51</v>
      </c>
      <c r="B5" s="12">
        <v>617.72</v>
      </c>
      <c r="C5" s="13">
        <v>43209</v>
      </c>
      <c r="D5" s="13">
        <v>43200</v>
      </c>
      <c r="E5" s="13"/>
      <c r="F5" s="13"/>
      <c r="G5" s="1">
        <f t="shared" ref="G5:G68" si="0">D5-C5-(F5-E5)</f>
        <v>-9</v>
      </c>
      <c r="H5" s="12">
        <f t="shared" ref="H5:H68" si="1">B5*G5</f>
        <v>-5559.4800000000005</v>
      </c>
    </row>
    <row r="6" spans="1:8" x14ac:dyDescent="0.25">
      <c r="A6" s="19" t="s">
        <v>52</v>
      </c>
      <c r="B6" s="12">
        <v>878.28</v>
      </c>
      <c r="C6" s="13">
        <v>43209</v>
      </c>
      <c r="D6" s="13">
        <v>43200</v>
      </c>
      <c r="E6" s="13"/>
      <c r="F6" s="13"/>
      <c r="G6" s="1">
        <f t="shared" si="0"/>
        <v>-9</v>
      </c>
      <c r="H6" s="12">
        <f t="shared" si="1"/>
        <v>-7904.5199999999995</v>
      </c>
    </row>
    <row r="7" spans="1:8" x14ac:dyDescent="0.25">
      <c r="A7" s="19" t="s">
        <v>53</v>
      </c>
      <c r="B7" s="12">
        <v>41</v>
      </c>
      <c r="C7" s="13">
        <v>43167</v>
      </c>
      <c r="D7" s="13">
        <v>43200</v>
      </c>
      <c r="E7" s="13"/>
      <c r="F7" s="13"/>
      <c r="G7" s="1">
        <f t="shared" si="0"/>
        <v>33</v>
      </c>
      <c r="H7" s="12">
        <f t="shared" si="1"/>
        <v>1353</v>
      </c>
    </row>
    <row r="8" spans="1:8" x14ac:dyDescent="0.25">
      <c r="A8" s="19" t="s">
        <v>54</v>
      </c>
      <c r="B8" s="12">
        <v>360</v>
      </c>
      <c r="C8" s="13">
        <v>43224</v>
      </c>
      <c r="D8" s="13">
        <v>43200</v>
      </c>
      <c r="E8" s="13"/>
      <c r="F8" s="13"/>
      <c r="G8" s="1">
        <f t="shared" si="0"/>
        <v>-24</v>
      </c>
      <c r="H8" s="12">
        <f t="shared" si="1"/>
        <v>-8640</v>
      </c>
    </row>
    <row r="9" spans="1:8" x14ac:dyDescent="0.25">
      <c r="A9" s="19" t="s">
        <v>55</v>
      </c>
      <c r="B9" s="12">
        <v>137.63</v>
      </c>
      <c r="C9" s="13">
        <v>43168</v>
      </c>
      <c r="D9" s="13">
        <v>43200</v>
      </c>
      <c r="E9" s="13"/>
      <c r="F9" s="13"/>
      <c r="G9" s="1">
        <f t="shared" si="0"/>
        <v>32</v>
      </c>
      <c r="H9" s="12">
        <f t="shared" si="1"/>
        <v>4404.16</v>
      </c>
    </row>
    <row r="10" spans="1:8" x14ac:dyDescent="0.25">
      <c r="A10" s="19" t="s">
        <v>56</v>
      </c>
      <c r="B10" s="12">
        <v>231</v>
      </c>
      <c r="C10" s="13">
        <v>43164</v>
      </c>
      <c r="D10" s="13">
        <v>43200</v>
      </c>
      <c r="E10" s="13"/>
      <c r="F10" s="13"/>
      <c r="G10" s="1">
        <f t="shared" si="0"/>
        <v>36</v>
      </c>
      <c r="H10" s="12">
        <f t="shared" si="1"/>
        <v>8316</v>
      </c>
    </row>
    <row r="11" spans="1:8" x14ac:dyDescent="0.25">
      <c r="A11" s="19" t="s">
        <v>57</v>
      </c>
      <c r="B11" s="12">
        <v>9250</v>
      </c>
      <c r="C11" s="13">
        <v>43213</v>
      </c>
      <c r="D11" s="13">
        <v>43210</v>
      </c>
      <c r="E11" s="13"/>
      <c r="F11" s="13"/>
      <c r="G11" s="1">
        <f t="shared" si="0"/>
        <v>-3</v>
      </c>
      <c r="H11" s="12">
        <f t="shared" si="1"/>
        <v>-27750</v>
      </c>
    </row>
    <row r="12" spans="1:8" x14ac:dyDescent="0.25">
      <c r="A12" s="19" t="s">
        <v>58</v>
      </c>
      <c r="B12" s="12">
        <v>7830</v>
      </c>
      <c r="C12" s="13">
        <v>43230</v>
      </c>
      <c r="D12" s="13">
        <v>43210</v>
      </c>
      <c r="E12" s="13"/>
      <c r="F12" s="13"/>
      <c r="G12" s="1">
        <f t="shared" si="0"/>
        <v>-20</v>
      </c>
      <c r="H12" s="12">
        <f t="shared" si="1"/>
        <v>-156600</v>
      </c>
    </row>
    <row r="13" spans="1:8" x14ac:dyDescent="0.25">
      <c r="A13" s="19" t="s">
        <v>35</v>
      </c>
      <c r="B13" s="12">
        <v>11900</v>
      </c>
      <c r="C13" s="13">
        <v>43194</v>
      </c>
      <c r="D13" s="13">
        <v>43210</v>
      </c>
      <c r="E13" s="13"/>
      <c r="F13" s="13"/>
      <c r="G13" s="1">
        <f t="shared" si="0"/>
        <v>16</v>
      </c>
      <c r="H13" s="12">
        <f t="shared" si="1"/>
        <v>190400</v>
      </c>
    </row>
    <row r="14" spans="1:8" x14ac:dyDescent="0.25">
      <c r="A14" s="19" t="s">
        <v>59</v>
      </c>
      <c r="B14" s="12">
        <v>140</v>
      </c>
      <c r="C14" s="13">
        <v>43223</v>
      </c>
      <c r="D14" s="13">
        <v>43210</v>
      </c>
      <c r="E14" s="13"/>
      <c r="F14" s="13"/>
      <c r="G14" s="1">
        <f t="shared" si="0"/>
        <v>-13</v>
      </c>
      <c r="H14" s="12">
        <f t="shared" si="1"/>
        <v>-1820</v>
      </c>
    </row>
    <row r="15" spans="1:8" x14ac:dyDescent="0.25">
      <c r="A15" s="19" t="s">
        <v>60</v>
      </c>
      <c r="B15" s="12">
        <v>332.3</v>
      </c>
      <c r="C15" s="13">
        <v>43181</v>
      </c>
      <c r="D15" s="13">
        <v>43210</v>
      </c>
      <c r="E15" s="13"/>
      <c r="F15" s="13"/>
      <c r="G15" s="1">
        <f t="shared" si="0"/>
        <v>29</v>
      </c>
      <c r="H15" s="12">
        <f t="shared" si="1"/>
        <v>9636.7000000000007</v>
      </c>
    </row>
    <row r="16" spans="1:8" x14ac:dyDescent="0.25">
      <c r="A16" s="19" t="s">
        <v>61</v>
      </c>
      <c r="B16" s="12">
        <v>291.5</v>
      </c>
      <c r="C16" s="13">
        <v>43181</v>
      </c>
      <c r="D16" s="13">
        <v>43210</v>
      </c>
      <c r="E16" s="13"/>
      <c r="F16" s="13"/>
      <c r="G16" s="1">
        <f t="shared" si="0"/>
        <v>29</v>
      </c>
      <c r="H16" s="12">
        <f t="shared" si="1"/>
        <v>8453.5</v>
      </c>
    </row>
    <row r="17" spans="1:8" x14ac:dyDescent="0.25">
      <c r="A17" s="19" t="s">
        <v>62</v>
      </c>
      <c r="B17" s="12">
        <v>275.23</v>
      </c>
      <c r="C17" s="13">
        <v>43164</v>
      </c>
      <c r="D17" s="13">
        <v>43210</v>
      </c>
      <c r="E17" s="13"/>
      <c r="F17" s="13"/>
      <c r="G17" s="1">
        <f t="shared" si="0"/>
        <v>46</v>
      </c>
      <c r="H17" s="12">
        <f t="shared" si="1"/>
        <v>12660.580000000002</v>
      </c>
    </row>
    <row r="18" spans="1:8" x14ac:dyDescent="0.25">
      <c r="A18" s="19" t="s">
        <v>63</v>
      </c>
      <c r="B18" s="12">
        <v>1300</v>
      </c>
      <c r="C18" s="13">
        <v>43181</v>
      </c>
      <c r="D18" s="13">
        <v>43210</v>
      </c>
      <c r="E18" s="13"/>
      <c r="F18" s="13"/>
      <c r="G18" s="1">
        <f t="shared" si="0"/>
        <v>29</v>
      </c>
      <c r="H18" s="12">
        <f t="shared" si="1"/>
        <v>37700</v>
      </c>
    </row>
    <row r="19" spans="1:8" x14ac:dyDescent="0.25">
      <c r="A19" s="19" t="s">
        <v>64</v>
      </c>
      <c r="B19" s="12">
        <v>950</v>
      </c>
      <c r="C19" s="13">
        <v>43167</v>
      </c>
      <c r="D19" s="13">
        <v>43210</v>
      </c>
      <c r="E19" s="13"/>
      <c r="F19" s="13"/>
      <c r="G19" s="1">
        <f t="shared" si="0"/>
        <v>43</v>
      </c>
      <c r="H19" s="12">
        <f t="shared" si="1"/>
        <v>40850</v>
      </c>
    </row>
    <row r="20" spans="1:8" x14ac:dyDescent="0.25">
      <c r="A20" s="19" t="s">
        <v>65</v>
      </c>
      <c r="B20" s="12">
        <v>329.14</v>
      </c>
      <c r="C20" s="13">
        <v>43157</v>
      </c>
      <c r="D20" s="13">
        <v>43217</v>
      </c>
      <c r="E20" s="13"/>
      <c r="F20" s="13"/>
      <c r="G20" s="1">
        <f t="shared" si="0"/>
        <v>60</v>
      </c>
      <c r="H20" s="12">
        <f t="shared" si="1"/>
        <v>19748.399999999998</v>
      </c>
    </row>
    <row r="21" spans="1:8" x14ac:dyDescent="0.25">
      <c r="A21" s="19" t="s">
        <v>66</v>
      </c>
      <c r="B21" s="12">
        <v>500</v>
      </c>
      <c r="C21" s="13">
        <v>43147</v>
      </c>
      <c r="D21" s="13">
        <v>43217</v>
      </c>
      <c r="E21" s="13"/>
      <c r="F21" s="13"/>
      <c r="G21" s="1">
        <f t="shared" si="0"/>
        <v>70</v>
      </c>
      <c r="H21" s="12">
        <f t="shared" si="1"/>
        <v>35000</v>
      </c>
    </row>
    <row r="22" spans="1:8" x14ac:dyDescent="0.25">
      <c r="A22" s="19" t="s">
        <v>67</v>
      </c>
      <c r="B22" s="12">
        <v>87.2</v>
      </c>
      <c r="C22" s="13">
        <v>43189</v>
      </c>
      <c r="D22" s="13">
        <v>43217</v>
      </c>
      <c r="E22" s="13"/>
      <c r="F22" s="13"/>
      <c r="G22" s="1">
        <f t="shared" si="0"/>
        <v>28</v>
      </c>
      <c r="H22" s="12">
        <f t="shared" si="1"/>
        <v>2441.6</v>
      </c>
    </row>
    <row r="23" spans="1:8" x14ac:dyDescent="0.25">
      <c r="A23" s="19" t="s">
        <v>68</v>
      </c>
      <c r="B23" s="12">
        <v>3269.13</v>
      </c>
      <c r="C23" s="13">
        <v>43189</v>
      </c>
      <c r="D23" s="13">
        <v>43217</v>
      </c>
      <c r="E23" s="13"/>
      <c r="F23" s="13"/>
      <c r="G23" s="1">
        <f t="shared" si="0"/>
        <v>28</v>
      </c>
      <c r="H23" s="12">
        <f t="shared" si="1"/>
        <v>91535.64</v>
      </c>
    </row>
    <row r="24" spans="1:8" x14ac:dyDescent="0.25">
      <c r="A24" s="19" t="s">
        <v>69</v>
      </c>
      <c r="B24" s="12">
        <v>153.94</v>
      </c>
      <c r="C24" s="13">
        <v>43209</v>
      </c>
      <c r="D24" s="13">
        <v>43217</v>
      </c>
      <c r="E24" s="13"/>
      <c r="F24" s="13"/>
      <c r="G24" s="1">
        <f t="shared" si="0"/>
        <v>8</v>
      </c>
      <c r="H24" s="12">
        <f t="shared" si="1"/>
        <v>1231.52</v>
      </c>
    </row>
    <row r="25" spans="1:8" x14ac:dyDescent="0.25">
      <c r="A25" s="19" t="s">
        <v>70</v>
      </c>
      <c r="B25" s="12">
        <v>80</v>
      </c>
      <c r="C25" s="13">
        <v>43198</v>
      </c>
      <c r="D25" s="13">
        <v>43217</v>
      </c>
      <c r="E25" s="13"/>
      <c r="F25" s="13"/>
      <c r="G25" s="1">
        <f t="shared" si="0"/>
        <v>19</v>
      </c>
      <c r="H25" s="12">
        <f t="shared" si="1"/>
        <v>1520</v>
      </c>
    </row>
    <row r="26" spans="1:8" x14ac:dyDescent="0.25">
      <c r="A26" s="19" t="s">
        <v>71</v>
      </c>
      <c r="B26" s="12">
        <v>200</v>
      </c>
      <c r="C26" s="13">
        <v>43204</v>
      </c>
      <c r="D26" s="13">
        <v>43217</v>
      </c>
      <c r="E26" s="13"/>
      <c r="F26" s="13"/>
      <c r="G26" s="1">
        <f t="shared" si="0"/>
        <v>13</v>
      </c>
      <c r="H26" s="12">
        <f t="shared" si="1"/>
        <v>2600</v>
      </c>
    </row>
    <row r="27" spans="1:8" x14ac:dyDescent="0.25">
      <c r="A27" s="19" t="s">
        <v>72</v>
      </c>
      <c r="B27" s="12">
        <v>17100</v>
      </c>
      <c r="C27" s="13">
        <v>43234</v>
      </c>
      <c r="D27" s="13">
        <v>43217</v>
      </c>
      <c r="E27" s="13"/>
      <c r="F27" s="13"/>
      <c r="G27" s="1">
        <f t="shared" si="0"/>
        <v>-17</v>
      </c>
      <c r="H27" s="12">
        <f t="shared" si="1"/>
        <v>-290700</v>
      </c>
    </row>
    <row r="28" spans="1:8" x14ac:dyDescent="0.25">
      <c r="A28" s="19" t="s">
        <v>73</v>
      </c>
      <c r="B28" s="12">
        <v>950</v>
      </c>
      <c r="C28" s="13">
        <v>43226</v>
      </c>
      <c r="D28" s="13">
        <v>43217</v>
      </c>
      <c r="E28" s="13"/>
      <c r="F28" s="13"/>
      <c r="G28" s="1">
        <f t="shared" si="0"/>
        <v>-9</v>
      </c>
      <c r="H28" s="12">
        <f t="shared" si="1"/>
        <v>-8550</v>
      </c>
    </row>
    <row r="29" spans="1:8" x14ac:dyDescent="0.25">
      <c r="A29" s="19" t="s">
        <v>74</v>
      </c>
      <c r="B29" s="12">
        <v>435</v>
      </c>
      <c r="C29" s="13">
        <v>43189</v>
      </c>
      <c r="D29" s="13">
        <v>43217</v>
      </c>
      <c r="E29" s="13"/>
      <c r="F29" s="13"/>
      <c r="G29" s="1">
        <f t="shared" si="0"/>
        <v>28</v>
      </c>
      <c r="H29" s="12">
        <f t="shared" si="1"/>
        <v>12180</v>
      </c>
    </row>
    <row r="30" spans="1:8" x14ac:dyDescent="0.25">
      <c r="A30" s="19" t="s">
        <v>75</v>
      </c>
      <c r="B30" s="12">
        <v>914.29</v>
      </c>
      <c r="C30" s="13">
        <v>43204</v>
      </c>
      <c r="D30" s="13">
        <v>43217</v>
      </c>
      <c r="E30" s="13"/>
      <c r="F30" s="13"/>
      <c r="G30" s="1">
        <f t="shared" si="0"/>
        <v>13</v>
      </c>
      <c r="H30" s="12">
        <f t="shared" si="1"/>
        <v>11885.77</v>
      </c>
    </row>
    <row r="31" spans="1:8" x14ac:dyDescent="0.25">
      <c r="A31" s="19" t="s">
        <v>76</v>
      </c>
      <c r="B31" s="12">
        <v>822.86</v>
      </c>
      <c r="C31" s="13">
        <v>43239</v>
      </c>
      <c r="D31" s="13">
        <v>43217</v>
      </c>
      <c r="E31" s="13"/>
      <c r="F31" s="13"/>
      <c r="G31" s="1">
        <f t="shared" si="0"/>
        <v>-22</v>
      </c>
      <c r="H31" s="12">
        <f t="shared" si="1"/>
        <v>-18102.920000000002</v>
      </c>
    </row>
    <row r="32" spans="1:8" x14ac:dyDescent="0.25">
      <c r="A32" s="19" t="s">
        <v>77</v>
      </c>
      <c r="B32" s="12">
        <v>109</v>
      </c>
      <c r="C32" s="13">
        <v>43191</v>
      </c>
      <c r="D32" s="13">
        <v>43217</v>
      </c>
      <c r="E32" s="13"/>
      <c r="F32" s="13"/>
      <c r="G32" s="1">
        <f t="shared" si="0"/>
        <v>26</v>
      </c>
      <c r="H32" s="12">
        <f t="shared" si="1"/>
        <v>2834</v>
      </c>
    </row>
    <row r="33" spans="1:8" x14ac:dyDescent="0.25">
      <c r="A33" s="19" t="s">
        <v>78</v>
      </c>
      <c r="B33" s="12">
        <v>765</v>
      </c>
      <c r="C33" s="13">
        <v>43215</v>
      </c>
      <c r="D33" s="13">
        <v>43217</v>
      </c>
      <c r="E33" s="13"/>
      <c r="F33" s="13"/>
      <c r="G33" s="1">
        <f t="shared" si="0"/>
        <v>2</v>
      </c>
      <c r="H33" s="12">
        <f t="shared" si="1"/>
        <v>1530</v>
      </c>
    </row>
    <row r="34" spans="1:8" x14ac:dyDescent="0.25">
      <c r="A34" s="19" t="s">
        <v>79</v>
      </c>
      <c r="B34" s="12">
        <v>5310.6</v>
      </c>
      <c r="C34" s="13">
        <v>43238</v>
      </c>
      <c r="D34" s="13">
        <v>43217</v>
      </c>
      <c r="E34" s="13"/>
      <c r="F34" s="13"/>
      <c r="G34" s="1">
        <f t="shared" si="0"/>
        <v>-21</v>
      </c>
      <c r="H34" s="12">
        <f t="shared" si="1"/>
        <v>-111522.6</v>
      </c>
    </row>
    <row r="35" spans="1:8" x14ac:dyDescent="0.25">
      <c r="A35" s="19" t="s">
        <v>80</v>
      </c>
      <c r="B35" s="12">
        <v>120</v>
      </c>
      <c r="C35" s="13">
        <v>43239</v>
      </c>
      <c r="D35" s="13">
        <v>43217</v>
      </c>
      <c r="E35" s="13"/>
      <c r="F35" s="13"/>
      <c r="G35" s="1">
        <f t="shared" si="0"/>
        <v>-22</v>
      </c>
      <c r="H35" s="12">
        <f t="shared" si="1"/>
        <v>-2640</v>
      </c>
    </row>
    <row r="36" spans="1:8" x14ac:dyDescent="0.25">
      <c r="A36" s="19" t="s">
        <v>81</v>
      </c>
      <c r="B36" s="12">
        <v>9750</v>
      </c>
      <c r="C36" s="13">
        <v>43239</v>
      </c>
      <c r="D36" s="13">
        <v>43229</v>
      </c>
      <c r="E36" s="13"/>
      <c r="F36" s="13"/>
      <c r="G36" s="1">
        <f t="shared" si="0"/>
        <v>-10</v>
      </c>
      <c r="H36" s="12">
        <f t="shared" si="1"/>
        <v>-97500</v>
      </c>
    </row>
    <row r="37" spans="1:8" x14ac:dyDescent="0.25">
      <c r="A37" s="19" t="s">
        <v>82</v>
      </c>
      <c r="B37" s="12">
        <v>470</v>
      </c>
      <c r="C37" s="13">
        <v>43248</v>
      </c>
      <c r="D37" s="13">
        <v>43229</v>
      </c>
      <c r="E37" s="13"/>
      <c r="F37" s="13"/>
      <c r="G37" s="1">
        <f t="shared" si="0"/>
        <v>-19</v>
      </c>
      <c r="H37" s="12">
        <f t="shared" si="1"/>
        <v>-8930</v>
      </c>
    </row>
    <row r="38" spans="1:8" x14ac:dyDescent="0.25">
      <c r="A38" s="19" t="s">
        <v>83</v>
      </c>
      <c r="B38" s="12">
        <v>1350</v>
      </c>
      <c r="C38" s="13">
        <v>43248</v>
      </c>
      <c r="D38" s="13">
        <v>43229</v>
      </c>
      <c r="E38" s="13"/>
      <c r="F38" s="13"/>
      <c r="G38" s="1">
        <f t="shared" si="0"/>
        <v>-19</v>
      </c>
      <c r="H38" s="12">
        <f t="shared" si="1"/>
        <v>-25650</v>
      </c>
    </row>
    <row r="39" spans="1:8" x14ac:dyDescent="0.25">
      <c r="A39" s="19" t="s">
        <v>84</v>
      </c>
      <c r="B39" s="12">
        <v>300</v>
      </c>
      <c r="C39" s="13">
        <v>43248</v>
      </c>
      <c r="D39" s="13">
        <v>43229</v>
      </c>
      <c r="E39" s="13"/>
      <c r="F39" s="13"/>
      <c r="G39" s="1">
        <f t="shared" si="0"/>
        <v>-19</v>
      </c>
      <c r="H39" s="12">
        <f t="shared" si="1"/>
        <v>-5700</v>
      </c>
    </row>
    <row r="40" spans="1:8" x14ac:dyDescent="0.25">
      <c r="A40" s="19" t="s">
        <v>85</v>
      </c>
      <c r="B40" s="12">
        <v>655</v>
      </c>
      <c r="C40" s="13">
        <v>43253</v>
      </c>
      <c r="D40" s="13">
        <v>43229</v>
      </c>
      <c r="E40" s="13"/>
      <c r="F40" s="13"/>
      <c r="G40" s="1">
        <f t="shared" si="0"/>
        <v>-24</v>
      </c>
      <c r="H40" s="12">
        <f t="shared" si="1"/>
        <v>-15720</v>
      </c>
    </row>
    <row r="41" spans="1:8" x14ac:dyDescent="0.25">
      <c r="A41" s="19" t="s">
        <v>86</v>
      </c>
      <c r="B41" s="12">
        <v>150.04</v>
      </c>
      <c r="C41" s="13">
        <v>43255</v>
      </c>
      <c r="D41" s="13">
        <v>43229</v>
      </c>
      <c r="E41" s="13"/>
      <c r="F41" s="13"/>
      <c r="G41" s="1">
        <f t="shared" si="0"/>
        <v>-26</v>
      </c>
      <c r="H41" s="12">
        <f t="shared" si="1"/>
        <v>-3901.04</v>
      </c>
    </row>
    <row r="42" spans="1:8" x14ac:dyDescent="0.25">
      <c r="A42" s="19" t="s">
        <v>87</v>
      </c>
      <c r="B42" s="12">
        <v>1845.4</v>
      </c>
      <c r="C42" s="13">
        <v>43255</v>
      </c>
      <c r="D42" s="13">
        <v>43229</v>
      </c>
      <c r="E42" s="13"/>
      <c r="F42" s="13"/>
      <c r="G42" s="1">
        <f t="shared" si="0"/>
        <v>-26</v>
      </c>
      <c r="H42" s="12">
        <f t="shared" si="1"/>
        <v>-47980.4</v>
      </c>
    </row>
    <row r="43" spans="1:8" x14ac:dyDescent="0.25">
      <c r="A43" s="19" t="s">
        <v>88</v>
      </c>
      <c r="B43" s="12">
        <v>254.59</v>
      </c>
      <c r="C43" s="13">
        <v>43255</v>
      </c>
      <c r="D43" s="13">
        <v>43229</v>
      </c>
      <c r="E43" s="13"/>
      <c r="F43" s="13"/>
      <c r="G43" s="1">
        <f t="shared" si="0"/>
        <v>-26</v>
      </c>
      <c r="H43" s="12">
        <f t="shared" si="1"/>
        <v>-6619.34</v>
      </c>
    </row>
    <row r="44" spans="1:8" x14ac:dyDescent="0.25">
      <c r="A44" s="19" t="s">
        <v>89</v>
      </c>
      <c r="B44" s="12">
        <v>201.52</v>
      </c>
      <c r="C44" s="13">
        <v>43248</v>
      </c>
      <c r="D44" s="13">
        <v>43250</v>
      </c>
      <c r="E44" s="13"/>
      <c r="F44" s="13"/>
      <c r="G44" s="1">
        <f t="shared" si="0"/>
        <v>2</v>
      </c>
      <c r="H44" s="12">
        <f t="shared" si="1"/>
        <v>403.04</v>
      </c>
    </row>
    <row r="45" spans="1:8" x14ac:dyDescent="0.25">
      <c r="A45" s="19" t="s">
        <v>90</v>
      </c>
      <c r="B45" s="12">
        <v>476.28</v>
      </c>
      <c r="C45" s="13">
        <v>43182</v>
      </c>
      <c r="D45" s="13">
        <v>43250</v>
      </c>
      <c r="E45" s="13"/>
      <c r="F45" s="13"/>
      <c r="G45" s="1">
        <f t="shared" si="0"/>
        <v>68</v>
      </c>
      <c r="H45" s="12">
        <f t="shared" si="1"/>
        <v>32387.039999999997</v>
      </c>
    </row>
    <row r="46" spans="1:8" x14ac:dyDescent="0.25">
      <c r="A46" s="19" t="s">
        <v>91</v>
      </c>
      <c r="B46" s="12">
        <v>338.4</v>
      </c>
      <c r="C46" s="13">
        <v>43185</v>
      </c>
      <c r="D46" s="13">
        <v>43250</v>
      </c>
      <c r="E46" s="13"/>
      <c r="F46" s="13"/>
      <c r="G46" s="1">
        <f t="shared" si="0"/>
        <v>65</v>
      </c>
      <c r="H46" s="12">
        <f t="shared" si="1"/>
        <v>21996</v>
      </c>
    </row>
    <row r="47" spans="1:8" x14ac:dyDescent="0.25">
      <c r="A47" s="19" t="s">
        <v>92</v>
      </c>
      <c r="B47" s="12">
        <v>5</v>
      </c>
      <c r="C47" s="13">
        <v>43257</v>
      </c>
      <c r="D47" s="13">
        <v>43250</v>
      </c>
      <c r="E47" s="13"/>
      <c r="F47" s="13"/>
      <c r="G47" s="1">
        <f t="shared" si="0"/>
        <v>-7</v>
      </c>
      <c r="H47" s="12">
        <f t="shared" si="1"/>
        <v>-35</v>
      </c>
    </row>
    <row r="48" spans="1:8" x14ac:dyDescent="0.25">
      <c r="A48" s="19" t="s">
        <v>93</v>
      </c>
      <c r="B48" s="12">
        <v>65.33</v>
      </c>
      <c r="C48" s="13">
        <v>43209</v>
      </c>
      <c r="D48" s="13">
        <v>43250</v>
      </c>
      <c r="E48" s="13"/>
      <c r="F48" s="13"/>
      <c r="G48" s="1">
        <f t="shared" si="0"/>
        <v>41</v>
      </c>
      <c r="H48" s="12">
        <f t="shared" si="1"/>
        <v>2678.5299999999997</v>
      </c>
    </row>
    <row r="49" spans="1:8" x14ac:dyDescent="0.25">
      <c r="A49" s="19" t="s">
        <v>94</v>
      </c>
      <c r="B49" s="12">
        <v>27.2</v>
      </c>
      <c r="C49" s="13">
        <v>43195</v>
      </c>
      <c r="D49" s="13">
        <v>43250</v>
      </c>
      <c r="E49" s="13"/>
      <c r="F49" s="13"/>
      <c r="G49" s="1">
        <f t="shared" si="0"/>
        <v>55</v>
      </c>
      <c r="H49" s="12">
        <f t="shared" si="1"/>
        <v>1496</v>
      </c>
    </row>
    <row r="50" spans="1:8" x14ac:dyDescent="0.25">
      <c r="A50" s="19" t="s">
        <v>95</v>
      </c>
      <c r="B50" s="12">
        <v>87.2</v>
      </c>
      <c r="C50" s="13">
        <v>43261</v>
      </c>
      <c r="D50" s="13">
        <v>43250</v>
      </c>
      <c r="E50" s="13"/>
      <c r="F50" s="13"/>
      <c r="G50" s="1">
        <f t="shared" si="0"/>
        <v>-11</v>
      </c>
      <c r="H50" s="12">
        <f t="shared" si="1"/>
        <v>-959.2</v>
      </c>
    </row>
    <row r="51" spans="1:8" x14ac:dyDescent="0.25">
      <c r="A51" s="19" t="s">
        <v>96</v>
      </c>
      <c r="B51" s="12">
        <v>3269.13</v>
      </c>
      <c r="C51" s="13">
        <v>43266</v>
      </c>
      <c r="D51" s="13">
        <v>43250</v>
      </c>
      <c r="E51" s="13"/>
      <c r="F51" s="13"/>
      <c r="G51" s="1">
        <f t="shared" si="0"/>
        <v>-16</v>
      </c>
      <c r="H51" s="12">
        <f t="shared" si="1"/>
        <v>-52306.080000000002</v>
      </c>
    </row>
    <row r="52" spans="1:8" x14ac:dyDescent="0.25">
      <c r="A52" s="19" t="s">
        <v>97</v>
      </c>
      <c r="B52" s="12">
        <v>107.6</v>
      </c>
      <c r="C52" s="13">
        <v>43266</v>
      </c>
      <c r="D52" s="13">
        <v>43250</v>
      </c>
      <c r="E52" s="13"/>
      <c r="F52" s="13"/>
      <c r="G52" s="1">
        <f t="shared" si="0"/>
        <v>-16</v>
      </c>
      <c r="H52" s="12">
        <f t="shared" si="1"/>
        <v>-1721.6</v>
      </c>
    </row>
    <row r="53" spans="1:8" x14ac:dyDescent="0.25">
      <c r="A53" s="19" t="s">
        <v>98</v>
      </c>
      <c r="B53" s="12">
        <v>1170.29</v>
      </c>
      <c r="C53" s="13">
        <v>43266</v>
      </c>
      <c r="D53" s="13">
        <v>43250</v>
      </c>
      <c r="E53" s="13"/>
      <c r="F53" s="13"/>
      <c r="G53" s="1">
        <f t="shared" si="0"/>
        <v>-16</v>
      </c>
      <c r="H53" s="12">
        <f t="shared" si="1"/>
        <v>-18724.64</v>
      </c>
    </row>
    <row r="54" spans="1:8" x14ac:dyDescent="0.25">
      <c r="A54" s="19" t="s">
        <v>99</v>
      </c>
      <c r="B54" s="12">
        <v>200</v>
      </c>
      <c r="C54" s="13">
        <v>43266</v>
      </c>
      <c r="D54" s="13">
        <v>43271</v>
      </c>
      <c r="E54" s="13"/>
      <c r="F54" s="13"/>
      <c r="G54" s="1">
        <f t="shared" si="0"/>
        <v>5</v>
      </c>
      <c r="H54" s="12">
        <f t="shared" si="1"/>
        <v>1000</v>
      </c>
    </row>
    <row r="55" spans="1:8" x14ac:dyDescent="0.25">
      <c r="A55" s="19" t="s">
        <v>100</v>
      </c>
      <c r="B55" s="12">
        <v>865</v>
      </c>
      <c r="C55" s="13">
        <v>43262</v>
      </c>
      <c r="D55" s="13">
        <v>43271</v>
      </c>
      <c r="E55" s="13"/>
      <c r="F55" s="13"/>
      <c r="G55" s="1">
        <f t="shared" si="0"/>
        <v>9</v>
      </c>
      <c r="H55" s="12">
        <f t="shared" si="1"/>
        <v>7785</v>
      </c>
    </row>
    <row r="56" spans="1:8" x14ac:dyDescent="0.25">
      <c r="A56" s="19" t="s">
        <v>101</v>
      </c>
      <c r="B56" s="12">
        <v>100</v>
      </c>
      <c r="C56" s="13">
        <v>43262</v>
      </c>
      <c r="D56" s="13">
        <v>43271</v>
      </c>
      <c r="E56" s="13"/>
      <c r="F56" s="13"/>
      <c r="G56" s="1">
        <f t="shared" si="0"/>
        <v>9</v>
      </c>
      <c r="H56" s="12">
        <f t="shared" si="1"/>
        <v>900</v>
      </c>
    </row>
    <row r="57" spans="1:8" x14ac:dyDescent="0.25">
      <c r="A57" s="19" t="s">
        <v>102</v>
      </c>
      <c r="B57" s="12">
        <v>1800</v>
      </c>
      <c r="C57" s="13">
        <v>43296</v>
      </c>
      <c r="D57" s="13">
        <v>43271</v>
      </c>
      <c r="E57" s="13"/>
      <c r="F57" s="13"/>
      <c r="G57" s="1">
        <f t="shared" si="0"/>
        <v>-25</v>
      </c>
      <c r="H57" s="12">
        <f t="shared" si="1"/>
        <v>-45000</v>
      </c>
    </row>
    <row r="58" spans="1:8" x14ac:dyDescent="0.25">
      <c r="A58" s="19" t="s">
        <v>103</v>
      </c>
      <c r="B58" s="12">
        <v>244.68</v>
      </c>
      <c r="C58" s="13">
        <v>43282</v>
      </c>
      <c r="D58" s="13">
        <v>43271</v>
      </c>
      <c r="E58" s="13"/>
      <c r="F58" s="13"/>
      <c r="G58" s="1">
        <f t="shared" si="0"/>
        <v>-11</v>
      </c>
      <c r="H58" s="12">
        <f t="shared" si="1"/>
        <v>-2691.48</v>
      </c>
    </row>
    <row r="59" spans="1:8" x14ac:dyDescent="0.25">
      <c r="A59" s="19" t="s">
        <v>104</v>
      </c>
      <c r="B59" s="12">
        <v>130</v>
      </c>
      <c r="C59" s="13">
        <v>43261</v>
      </c>
      <c r="D59" s="13">
        <v>43271</v>
      </c>
      <c r="E59" s="13"/>
      <c r="F59" s="13"/>
      <c r="G59" s="1">
        <f t="shared" si="0"/>
        <v>10</v>
      </c>
      <c r="H59" s="12">
        <f t="shared" si="1"/>
        <v>1300</v>
      </c>
    </row>
    <row r="60" spans="1:8" x14ac:dyDescent="0.25">
      <c r="A60" s="19" t="s">
        <v>105</v>
      </c>
      <c r="B60" s="12">
        <v>230</v>
      </c>
      <c r="C60" s="13">
        <v>43267</v>
      </c>
      <c r="D60" s="13">
        <v>43271</v>
      </c>
      <c r="E60" s="13"/>
      <c r="F60" s="13"/>
      <c r="G60" s="1">
        <f t="shared" si="0"/>
        <v>4</v>
      </c>
      <c r="H60" s="12">
        <f t="shared" si="1"/>
        <v>920</v>
      </c>
    </row>
    <row r="61" spans="1:8" x14ac:dyDescent="0.25">
      <c r="A61" s="19" t="s">
        <v>106</v>
      </c>
      <c r="B61" s="12">
        <v>280</v>
      </c>
      <c r="C61" s="13">
        <v>43280</v>
      </c>
      <c r="D61" s="13">
        <v>43271</v>
      </c>
      <c r="E61" s="13"/>
      <c r="F61" s="13"/>
      <c r="G61" s="1">
        <f t="shared" si="0"/>
        <v>-9</v>
      </c>
      <c r="H61" s="12">
        <f t="shared" si="1"/>
        <v>-2520</v>
      </c>
    </row>
    <row r="62" spans="1:8" x14ac:dyDescent="0.25">
      <c r="A62" s="19" t="s">
        <v>107</v>
      </c>
      <c r="B62" s="12">
        <v>200</v>
      </c>
      <c r="C62" s="13">
        <v>43268</v>
      </c>
      <c r="D62" s="13">
        <v>43271</v>
      </c>
      <c r="E62" s="13"/>
      <c r="F62" s="13"/>
      <c r="G62" s="1">
        <f t="shared" si="0"/>
        <v>3</v>
      </c>
      <c r="H62" s="12">
        <f t="shared" si="1"/>
        <v>600</v>
      </c>
    </row>
    <row r="63" spans="1:8" x14ac:dyDescent="0.25">
      <c r="A63" s="19" t="s">
        <v>108</v>
      </c>
      <c r="B63" s="12">
        <v>6758</v>
      </c>
      <c r="C63" s="13">
        <v>43259</v>
      </c>
      <c r="D63" s="13">
        <v>43272</v>
      </c>
      <c r="E63" s="13"/>
      <c r="F63" s="13"/>
      <c r="G63" s="1">
        <f t="shared" si="0"/>
        <v>13</v>
      </c>
      <c r="H63" s="12">
        <f t="shared" si="1"/>
        <v>87854</v>
      </c>
    </row>
    <row r="64" spans="1:8" x14ac:dyDescent="0.25">
      <c r="A64" s="19" t="s">
        <v>109</v>
      </c>
      <c r="B64" s="12">
        <v>988</v>
      </c>
      <c r="C64" s="13">
        <v>43266</v>
      </c>
      <c r="D64" s="13">
        <v>43272</v>
      </c>
      <c r="E64" s="13"/>
      <c r="F64" s="13"/>
      <c r="G64" s="1">
        <f t="shared" si="0"/>
        <v>6</v>
      </c>
      <c r="H64" s="12">
        <f t="shared" si="1"/>
        <v>5928</v>
      </c>
    </row>
    <row r="65" spans="1:8" x14ac:dyDescent="0.25">
      <c r="A65" s="19" t="s">
        <v>110</v>
      </c>
      <c r="B65" s="12">
        <v>8782.26</v>
      </c>
      <c r="C65" s="13">
        <v>43266</v>
      </c>
      <c r="D65" s="13">
        <v>43272</v>
      </c>
      <c r="E65" s="13"/>
      <c r="F65" s="13"/>
      <c r="G65" s="1">
        <f t="shared" si="0"/>
        <v>6</v>
      </c>
      <c r="H65" s="12">
        <f t="shared" si="1"/>
        <v>52693.56</v>
      </c>
    </row>
    <row r="66" spans="1:8" x14ac:dyDescent="0.25">
      <c r="A66" s="19" t="s">
        <v>111</v>
      </c>
      <c r="B66" s="12">
        <v>336</v>
      </c>
      <c r="C66" s="13">
        <v>43290</v>
      </c>
      <c r="D66" s="13">
        <v>43272</v>
      </c>
      <c r="E66" s="13"/>
      <c r="F66" s="13"/>
      <c r="G66" s="1">
        <f t="shared" si="0"/>
        <v>-18</v>
      </c>
      <c r="H66" s="12">
        <f t="shared" si="1"/>
        <v>-6048</v>
      </c>
    </row>
    <row r="67" spans="1:8" x14ac:dyDescent="0.25">
      <c r="A67" s="19" t="s">
        <v>112</v>
      </c>
      <c r="B67" s="12">
        <v>9750</v>
      </c>
      <c r="C67" s="13">
        <v>43290</v>
      </c>
      <c r="D67" s="13">
        <v>43272</v>
      </c>
      <c r="E67" s="13"/>
      <c r="F67" s="13"/>
      <c r="G67" s="1">
        <f t="shared" si="0"/>
        <v>-18</v>
      </c>
      <c r="H67" s="12">
        <f t="shared" si="1"/>
        <v>-175500</v>
      </c>
    </row>
    <row r="68" spans="1:8" x14ac:dyDescent="0.25">
      <c r="A68" s="19" t="s">
        <v>113</v>
      </c>
      <c r="B68" s="12">
        <v>4640</v>
      </c>
      <c r="C68" s="13">
        <v>43295</v>
      </c>
      <c r="D68" s="13">
        <v>43272</v>
      </c>
      <c r="E68" s="13"/>
      <c r="F68" s="13"/>
      <c r="G68" s="1">
        <f t="shared" si="0"/>
        <v>-23</v>
      </c>
      <c r="H68" s="12">
        <f t="shared" si="1"/>
        <v>-106720</v>
      </c>
    </row>
    <row r="69" spans="1:8" x14ac:dyDescent="0.25">
      <c r="A69" s="19" t="s">
        <v>114</v>
      </c>
      <c r="B69" s="12">
        <v>4160</v>
      </c>
      <c r="C69" s="13">
        <v>43294</v>
      </c>
      <c r="D69" s="13">
        <v>43272</v>
      </c>
      <c r="E69" s="13"/>
      <c r="F69" s="13"/>
      <c r="G69" s="1">
        <f t="shared" ref="G69:G132" si="2">D69-C69-(F69-E69)</f>
        <v>-22</v>
      </c>
      <c r="H69" s="12">
        <f t="shared" ref="H69:H132" si="3">B69*G69</f>
        <v>-91520</v>
      </c>
    </row>
    <row r="70" spans="1:8" x14ac:dyDescent="0.25">
      <c r="A70" s="19" t="s">
        <v>59</v>
      </c>
      <c r="B70" s="12">
        <v>140</v>
      </c>
      <c r="C70" s="13">
        <v>43238</v>
      </c>
      <c r="D70" s="13">
        <v>43273</v>
      </c>
      <c r="E70" s="13"/>
      <c r="F70" s="13"/>
      <c r="G70" s="1">
        <f t="shared" si="2"/>
        <v>35</v>
      </c>
      <c r="H70" s="12">
        <f t="shared" si="3"/>
        <v>4900</v>
      </c>
    </row>
    <row r="71" spans="1:8" x14ac:dyDescent="0.25">
      <c r="A71" s="19" t="s">
        <v>115</v>
      </c>
      <c r="B71" s="12">
        <v>209</v>
      </c>
      <c r="C71" s="13">
        <v>43275</v>
      </c>
      <c r="D71" s="13">
        <v>43273</v>
      </c>
      <c r="E71" s="13"/>
      <c r="F71" s="13"/>
      <c r="G71" s="1">
        <f t="shared" si="2"/>
        <v>-2</v>
      </c>
      <c r="H71" s="12">
        <f t="shared" si="3"/>
        <v>-418</v>
      </c>
    </row>
    <row r="72" spans="1:8" x14ac:dyDescent="0.25">
      <c r="A72" s="19" t="s">
        <v>116</v>
      </c>
      <c r="B72" s="12">
        <v>92.6</v>
      </c>
      <c r="C72" s="13">
        <v>43287</v>
      </c>
      <c r="D72" s="13">
        <v>43273</v>
      </c>
      <c r="E72" s="13"/>
      <c r="F72" s="13"/>
      <c r="G72" s="1">
        <f t="shared" si="2"/>
        <v>-14</v>
      </c>
      <c r="H72" s="12">
        <f t="shared" si="3"/>
        <v>-1296.3999999999999</v>
      </c>
    </row>
    <row r="73" spans="1:8" x14ac:dyDescent="0.25">
      <c r="A73" s="19" t="s">
        <v>117</v>
      </c>
      <c r="B73" s="12">
        <v>185</v>
      </c>
      <c r="C73" s="13">
        <v>43282</v>
      </c>
      <c r="D73" s="13">
        <v>43273</v>
      </c>
      <c r="E73" s="13"/>
      <c r="F73" s="13"/>
      <c r="G73" s="1">
        <f t="shared" si="2"/>
        <v>-9</v>
      </c>
      <c r="H73" s="12">
        <f t="shared" si="3"/>
        <v>-1665</v>
      </c>
    </row>
    <row r="74" spans="1:8" x14ac:dyDescent="0.25">
      <c r="A74" s="19" t="s">
        <v>118</v>
      </c>
      <c r="B74" s="12">
        <v>183.7</v>
      </c>
      <c r="C74" s="13">
        <v>43287</v>
      </c>
      <c r="D74" s="13">
        <v>43273</v>
      </c>
      <c r="E74" s="13"/>
      <c r="F74" s="13"/>
      <c r="G74" s="1">
        <f t="shared" si="2"/>
        <v>-14</v>
      </c>
      <c r="H74" s="12">
        <f t="shared" si="3"/>
        <v>-2571.7999999999997</v>
      </c>
    </row>
    <row r="75" spans="1:8" x14ac:dyDescent="0.25">
      <c r="A75" s="19" t="s">
        <v>119</v>
      </c>
      <c r="B75" s="12">
        <v>950</v>
      </c>
      <c r="C75" s="13">
        <v>43287</v>
      </c>
      <c r="D75" s="13">
        <v>43273</v>
      </c>
      <c r="E75" s="13"/>
      <c r="F75" s="13"/>
      <c r="G75" s="1">
        <f t="shared" si="2"/>
        <v>-14</v>
      </c>
      <c r="H75" s="12">
        <f t="shared" si="3"/>
        <v>-13300</v>
      </c>
    </row>
    <row r="76" spans="1:8" x14ac:dyDescent="0.25">
      <c r="A76" s="19" t="s">
        <v>120</v>
      </c>
      <c r="B76" s="12">
        <v>1135</v>
      </c>
      <c r="C76" s="13">
        <v>43279</v>
      </c>
      <c r="D76" s="13">
        <v>43273</v>
      </c>
      <c r="E76" s="13"/>
      <c r="F76" s="13"/>
      <c r="G76" s="1">
        <f t="shared" si="2"/>
        <v>-6</v>
      </c>
      <c r="H76" s="12">
        <f t="shared" si="3"/>
        <v>-6810</v>
      </c>
    </row>
    <row r="77" spans="1:8" x14ac:dyDescent="0.25">
      <c r="A77" s="19" t="s">
        <v>121</v>
      </c>
      <c r="B77" s="12">
        <v>500</v>
      </c>
      <c r="C77" s="13">
        <v>43250</v>
      </c>
      <c r="D77" s="13">
        <v>43273</v>
      </c>
      <c r="E77" s="13"/>
      <c r="F77" s="13"/>
      <c r="G77" s="1">
        <f t="shared" si="2"/>
        <v>23</v>
      </c>
      <c r="H77" s="12">
        <f t="shared" si="3"/>
        <v>11500</v>
      </c>
    </row>
    <row r="78" spans="1:8" x14ac:dyDescent="0.25">
      <c r="A78" s="19" t="s">
        <v>122</v>
      </c>
      <c r="B78" s="12">
        <v>29.6</v>
      </c>
      <c r="C78" s="13">
        <v>43293</v>
      </c>
      <c r="D78" s="13">
        <v>43273</v>
      </c>
      <c r="E78" s="13"/>
      <c r="F78" s="13"/>
      <c r="G78" s="1">
        <f t="shared" si="2"/>
        <v>-20</v>
      </c>
      <c r="H78" s="12">
        <f t="shared" si="3"/>
        <v>-592</v>
      </c>
    </row>
    <row r="79" spans="1:8" x14ac:dyDescent="0.25">
      <c r="A79" s="19" t="s">
        <v>123</v>
      </c>
      <c r="B79" s="12">
        <v>2280</v>
      </c>
      <c r="C79" s="13">
        <v>43280</v>
      </c>
      <c r="D79" s="13">
        <v>43273</v>
      </c>
      <c r="E79" s="13"/>
      <c r="F79" s="13"/>
      <c r="G79" s="1">
        <f t="shared" si="2"/>
        <v>-7</v>
      </c>
      <c r="H79" s="12">
        <f t="shared" si="3"/>
        <v>-15960</v>
      </c>
    </row>
    <row r="80" spans="1:8" x14ac:dyDescent="0.25">
      <c r="A80" s="19" t="s">
        <v>124</v>
      </c>
      <c r="B80" s="12">
        <v>1600</v>
      </c>
      <c r="C80" s="13">
        <v>43292</v>
      </c>
      <c r="D80" s="13">
        <v>43273</v>
      </c>
      <c r="E80" s="13"/>
      <c r="F80" s="13"/>
      <c r="G80" s="1">
        <f t="shared" si="2"/>
        <v>-19</v>
      </c>
      <c r="H80" s="12">
        <f t="shared" si="3"/>
        <v>-30400</v>
      </c>
    </row>
    <row r="81" spans="1:8" x14ac:dyDescent="0.25">
      <c r="A81" s="19" t="s">
        <v>125</v>
      </c>
      <c r="B81" s="12">
        <v>68.02</v>
      </c>
      <c r="C81" s="13">
        <v>43294</v>
      </c>
      <c r="D81" s="13">
        <v>43273</v>
      </c>
      <c r="E81" s="13"/>
      <c r="F81" s="13"/>
      <c r="G81" s="1">
        <f t="shared" si="2"/>
        <v>-21</v>
      </c>
      <c r="H81" s="12">
        <f t="shared" si="3"/>
        <v>-1428.4199999999998</v>
      </c>
    </row>
    <row r="82" spans="1:8" x14ac:dyDescent="0.25">
      <c r="A82" s="19" t="s">
        <v>125</v>
      </c>
      <c r="B82" s="12">
        <v>19.18</v>
      </c>
      <c r="C82" s="13">
        <v>43294</v>
      </c>
      <c r="D82" s="13">
        <v>43273</v>
      </c>
      <c r="E82" s="13"/>
      <c r="F82" s="13"/>
      <c r="G82" s="1">
        <f t="shared" si="2"/>
        <v>-21</v>
      </c>
      <c r="H82" s="12">
        <f t="shared" si="3"/>
        <v>-402.78</v>
      </c>
    </row>
    <row r="83" spans="1:8" x14ac:dyDescent="0.25">
      <c r="A83" s="19" t="s">
        <v>126</v>
      </c>
      <c r="B83" s="12">
        <v>3269.13</v>
      </c>
      <c r="C83" s="13">
        <v>43281</v>
      </c>
      <c r="D83" s="13">
        <v>43273</v>
      </c>
      <c r="E83" s="13"/>
      <c r="F83" s="13"/>
      <c r="G83" s="1">
        <f t="shared" si="2"/>
        <v>-8</v>
      </c>
      <c r="H83" s="12">
        <f t="shared" si="3"/>
        <v>-26153.040000000001</v>
      </c>
    </row>
    <row r="84" spans="1:8" x14ac:dyDescent="0.25">
      <c r="A84" s="19" t="s">
        <v>127</v>
      </c>
      <c r="B84" s="12">
        <v>1133.71</v>
      </c>
      <c r="C84" s="13">
        <v>43295</v>
      </c>
      <c r="D84" s="13">
        <v>43273</v>
      </c>
      <c r="E84" s="13"/>
      <c r="F84" s="13"/>
      <c r="G84" s="1">
        <f t="shared" si="2"/>
        <v>-22</v>
      </c>
      <c r="H84" s="12">
        <f t="shared" si="3"/>
        <v>-24941.620000000003</v>
      </c>
    </row>
    <row r="85" spans="1:8" x14ac:dyDescent="0.25">
      <c r="A85" s="19" t="s">
        <v>128</v>
      </c>
      <c r="B85" s="12">
        <v>70</v>
      </c>
      <c r="C85" s="13">
        <v>43302</v>
      </c>
      <c r="D85" s="13">
        <v>43273</v>
      </c>
      <c r="E85" s="13"/>
      <c r="F85" s="13"/>
      <c r="G85" s="1">
        <f t="shared" si="2"/>
        <v>-29</v>
      </c>
      <c r="H85" s="12">
        <f t="shared" si="3"/>
        <v>-2030</v>
      </c>
    </row>
    <row r="86" spans="1:8" x14ac:dyDescent="0.25">
      <c r="A86" s="19" t="s">
        <v>129</v>
      </c>
      <c r="B86" s="12">
        <v>400</v>
      </c>
      <c r="C86" s="13">
        <v>43268</v>
      </c>
      <c r="D86" s="13">
        <v>43281</v>
      </c>
      <c r="E86" s="13"/>
      <c r="F86" s="13"/>
      <c r="G86" s="1">
        <f t="shared" si="2"/>
        <v>13</v>
      </c>
      <c r="H86" s="12">
        <f t="shared" si="3"/>
        <v>5200</v>
      </c>
    </row>
    <row r="87" spans="1:8" x14ac:dyDescent="0.25">
      <c r="A87" s="19" t="s">
        <v>130</v>
      </c>
      <c r="B87" s="12">
        <v>1200</v>
      </c>
      <c r="C87" s="13">
        <v>43279</v>
      </c>
      <c r="D87" s="13">
        <v>43281</v>
      </c>
      <c r="E87" s="13"/>
      <c r="F87" s="13"/>
      <c r="G87" s="1">
        <f t="shared" si="2"/>
        <v>2</v>
      </c>
      <c r="H87" s="12">
        <f t="shared" si="3"/>
        <v>2400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251744.55000000005</v>
      </c>
      <c r="C1">
        <f>COUNTA(A4:A203)</f>
        <v>47</v>
      </c>
      <c r="G1" s="16">
        <f>IF(B1&lt;&gt;0,H1/B1,0)</f>
        <v>-7.4811580628061227</v>
      </c>
      <c r="H1" s="15">
        <f>SUM(H4:H195)</f>
        <v>-1883340.7699999996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131</v>
      </c>
      <c r="B4" s="12">
        <v>12761</v>
      </c>
      <c r="C4" s="13">
        <v>43293</v>
      </c>
      <c r="D4" s="13">
        <v>43284</v>
      </c>
      <c r="E4" s="13"/>
      <c r="F4" s="13"/>
      <c r="G4" s="1">
        <f>D4-C4-(F4-E4)</f>
        <v>-9</v>
      </c>
      <c r="H4" s="12">
        <f>B4*G4</f>
        <v>-114849</v>
      </c>
    </row>
    <row r="5" spans="1:8" x14ac:dyDescent="0.25">
      <c r="A5" s="19" t="s">
        <v>132</v>
      </c>
      <c r="B5" s="12">
        <v>1685</v>
      </c>
      <c r="C5" s="13">
        <v>43271</v>
      </c>
      <c r="D5" s="13">
        <v>43284</v>
      </c>
      <c r="E5" s="13"/>
      <c r="F5" s="13"/>
      <c r="G5" s="1">
        <f t="shared" ref="G5:G68" si="0">D5-C5-(F5-E5)</f>
        <v>13</v>
      </c>
      <c r="H5" s="12">
        <f t="shared" ref="H5:H68" si="1">B5*G5</f>
        <v>21905</v>
      </c>
    </row>
    <row r="6" spans="1:8" x14ac:dyDescent="0.25">
      <c r="A6" s="19" t="s">
        <v>133</v>
      </c>
      <c r="B6" s="12">
        <v>20491.8</v>
      </c>
      <c r="C6" s="13">
        <v>43279</v>
      </c>
      <c r="D6" s="13">
        <v>43284</v>
      </c>
      <c r="E6" s="13"/>
      <c r="F6" s="13"/>
      <c r="G6" s="1">
        <f t="shared" si="0"/>
        <v>5</v>
      </c>
      <c r="H6" s="12">
        <f t="shared" si="1"/>
        <v>102459</v>
      </c>
    </row>
    <row r="7" spans="1:8" x14ac:dyDescent="0.25">
      <c r="A7" s="19" t="s">
        <v>134</v>
      </c>
      <c r="B7" s="12">
        <v>3278.69</v>
      </c>
      <c r="C7" s="13">
        <v>43313</v>
      </c>
      <c r="D7" s="13">
        <v>43285</v>
      </c>
      <c r="E7" s="13"/>
      <c r="F7" s="13"/>
      <c r="G7" s="1">
        <f t="shared" si="0"/>
        <v>-28</v>
      </c>
      <c r="H7" s="12">
        <f t="shared" si="1"/>
        <v>-91803.32</v>
      </c>
    </row>
    <row r="8" spans="1:8" x14ac:dyDescent="0.25">
      <c r="A8" s="19" t="s">
        <v>135</v>
      </c>
      <c r="B8" s="12">
        <v>38000</v>
      </c>
      <c r="C8" s="13">
        <v>43300</v>
      </c>
      <c r="D8" s="13">
        <v>43286</v>
      </c>
      <c r="E8" s="13"/>
      <c r="F8" s="13"/>
      <c r="G8" s="1">
        <f t="shared" si="0"/>
        <v>-14</v>
      </c>
      <c r="H8" s="12">
        <f t="shared" si="1"/>
        <v>-532000</v>
      </c>
    </row>
    <row r="9" spans="1:8" x14ac:dyDescent="0.25">
      <c r="A9" s="19" t="s">
        <v>136</v>
      </c>
      <c r="B9" s="12">
        <v>28688.52</v>
      </c>
      <c r="C9" s="13">
        <v>43295</v>
      </c>
      <c r="D9" s="13">
        <v>43286</v>
      </c>
      <c r="E9" s="13"/>
      <c r="F9" s="13"/>
      <c r="G9" s="1">
        <f t="shared" si="0"/>
        <v>-9</v>
      </c>
      <c r="H9" s="12">
        <f t="shared" si="1"/>
        <v>-258196.68</v>
      </c>
    </row>
    <row r="10" spans="1:8" x14ac:dyDescent="0.25">
      <c r="A10" s="19" t="s">
        <v>137</v>
      </c>
      <c r="B10" s="12">
        <v>17213.11</v>
      </c>
      <c r="C10" s="13">
        <v>43300</v>
      </c>
      <c r="D10" s="13">
        <v>43286</v>
      </c>
      <c r="E10" s="13"/>
      <c r="F10" s="13"/>
      <c r="G10" s="1">
        <f t="shared" si="0"/>
        <v>-14</v>
      </c>
      <c r="H10" s="12">
        <f t="shared" si="1"/>
        <v>-240983.54</v>
      </c>
    </row>
    <row r="11" spans="1:8" x14ac:dyDescent="0.25">
      <c r="A11" s="19" t="s">
        <v>138</v>
      </c>
      <c r="B11" s="12">
        <v>8000</v>
      </c>
      <c r="C11" s="13">
        <v>43316</v>
      </c>
      <c r="D11" s="13">
        <v>43286</v>
      </c>
      <c r="E11" s="13"/>
      <c r="F11" s="13"/>
      <c r="G11" s="1">
        <f t="shared" si="0"/>
        <v>-30</v>
      </c>
      <c r="H11" s="12">
        <f t="shared" si="1"/>
        <v>-240000</v>
      </c>
    </row>
    <row r="12" spans="1:8" x14ac:dyDescent="0.25">
      <c r="A12" s="19" t="s">
        <v>139</v>
      </c>
      <c r="B12" s="12">
        <v>3278.69</v>
      </c>
      <c r="C12" s="13">
        <v>43315</v>
      </c>
      <c r="D12" s="13">
        <v>43286</v>
      </c>
      <c r="E12" s="13"/>
      <c r="F12" s="13"/>
      <c r="G12" s="1">
        <f t="shared" si="0"/>
        <v>-29</v>
      </c>
      <c r="H12" s="12">
        <f t="shared" si="1"/>
        <v>-95082.01</v>
      </c>
    </row>
    <row r="13" spans="1:8" x14ac:dyDescent="0.25">
      <c r="A13" s="19" t="s">
        <v>140</v>
      </c>
      <c r="B13" s="12">
        <v>2090.4</v>
      </c>
      <c r="C13" s="13">
        <v>43317</v>
      </c>
      <c r="D13" s="13">
        <v>43301</v>
      </c>
      <c r="E13" s="13"/>
      <c r="F13" s="13"/>
      <c r="G13" s="1">
        <f t="shared" si="0"/>
        <v>-16</v>
      </c>
      <c r="H13" s="12">
        <f t="shared" si="1"/>
        <v>-33446.400000000001</v>
      </c>
    </row>
    <row r="14" spans="1:8" x14ac:dyDescent="0.25">
      <c r="A14" s="19" t="s">
        <v>141</v>
      </c>
      <c r="B14" s="12">
        <v>4896</v>
      </c>
      <c r="C14" s="13">
        <v>43321</v>
      </c>
      <c r="D14" s="13">
        <v>43301</v>
      </c>
      <c r="E14" s="13"/>
      <c r="F14" s="13"/>
      <c r="G14" s="1">
        <f t="shared" si="0"/>
        <v>-20</v>
      </c>
      <c r="H14" s="12">
        <f t="shared" si="1"/>
        <v>-97920</v>
      </c>
    </row>
    <row r="15" spans="1:8" x14ac:dyDescent="0.25">
      <c r="A15" s="19" t="s">
        <v>142</v>
      </c>
      <c r="B15" s="12">
        <v>2950</v>
      </c>
      <c r="C15" s="13">
        <v>43321</v>
      </c>
      <c r="D15" s="13">
        <v>43301</v>
      </c>
      <c r="E15" s="13"/>
      <c r="F15" s="13"/>
      <c r="G15" s="1">
        <f t="shared" si="0"/>
        <v>-20</v>
      </c>
      <c r="H15" s="12">
        <f t="shared" si="1"/>
        <v>-59000</v>
      </c>
    </row>
    <row r="16" spans="1:8" x14ac:dyDescent="0.25">
      <c r="A16" s="19" t="s">
        <v>143</v>
      </c>
      <c r="B16" s="12">
        <v>12295.08</v>
      </c>
      <c r="C16" s="13">
        <v>43325</v>
      </c>
      <c r="D16" s="13">
        <v>43301</v>
      </c>
      <c r="E16" s="13"/>
      <c r="F16" s="13"/>
      <c r="G16" s="1">
        <f t="shared" si="0"/>
        <v>-24</v>
      </c>
      <c r="H16" s="12">
        <f t="shared" si="1"/>
        <v>-295081.92</v>
      </c>
    </row>
    <row r="17" spans="1:8" x14ac:dyDescent="0.25">
      <c r="A17" s="19" t="s">
        <v>144</v>
      </c>
      <c r="B17" s="12">
        <v>15000</v>
      </c>
      <c r="C17" s="13">
        <v>43328</v>
      </c>
      <c r="D17" s="13">
        <v>43301</v>
      </c>
      <c r="E17" s="13"/>
      <c r="F17" s="13"/>
      <c r="G17" s="1">
        <f t="shared" si="0"/>
        <v>-27</v>
      </c>
      <c r="H17" s="12">
        <f t="shared" si="1"/>
        <v>-405000</v>
      </c>
    </row>
    <row r="18" spans="1:8" x14ac:dyDescent="0.25">
      <c r="A18" s="19" t="s">
        <v>145</v>
      </c>
      <c r="B18" s="12">
        <v>434.04</v>
      </c>
      <c r="C18" s="13">
        <v>43322</v>
      </c>
      <c r="D18" s="13">
        <v>43301</v>
      </c>
      <c r="E18" s="13"/>
      <c r="F18" s="13"/>
      <c r="G18" s="1">
        <f t="shared" si="0"/>
        <v>-21</v>
      </c>
      <c r="H18" s="12">
        <f t="shared" si="1"/>
        <v>-9114.84</v>
      </c>
    </row>
    <row r="19" spans="1:8" x14ac:dyDescent="0.25">
      <c r="A19" s="19" t="s">
        <v>146</v>
      </c>
      <c r="B19" s="12">
        <v>274.29000000000002</v>
      </c>
      <c r="C19" s="13">
        <v>43325</v>
      </c>
      <c r="D19" s="13">
        <v>43301</v>
      </c>
      <c r="E19" s="13"/>
      <c r="F19" s="13"/>
      <c r="G19" s="1">
        <f t="shared" si="0"/>
        <v>-24</v>
      </c>
      <c r="H19" s="12">
        <f t="shared" si="1"/>
        <v>-6582.9600000000009</v>
      </c>
    </row>
    <row r="20" spans="1:8" x14ac:dyDescent="0.25">
      <c r="A20" s="19" t="s">
        <v>147</v>
      </c>
      <c r="B20" s="12">
        <v>86.5</v>
      </c>
      <c r="C20" s="13">
        <v>43321</v>
      </c>
      <c r="D20" s="13">
        <v>43301</v>
      </c>
      <c r="E20" s="13"/>
      <c r="F20" s="13"/>
      <c r="G20" s="1">
        <f t="shared" si="0"/>
        <v>-20</v>
      </c>
      <c r="H20" s="12">
        <f t="shared" si="1"/>
        <v>-1730</v>
      </c>
    </row>
    <row r="21" spans="1:8" x14ac:dyDescent="0.25">
      <c r="A21" s="19" t="s">
        <v>148</v>
      </c>
      <c r="B21" s="12">
        <v>2340</v>
      </c>
      <c r="C21" s="13">
        <v>43329</v>
      </c>
      <c r="D21" s="13">
        <v>43301</v>
      </c>
      <c r="E21" s="13"/>
      <c r="F21" s="13"/>
      <c r="G21" s="1">
        <f t="shared" si="0"/>
        <v>-28</v>
      </c>
      <c r="H21" s="12">
        <f t="shared" si="1"/>
        <v>-65520</v>
      </c>
    </row>
    <row r="22" spans="1:8" x14ac:dyDescent="0.25">
      <c r="A22" s="19" t="s">
        <v>149</v>
      </c>
      <c r="B22" s="12">
        <v>18000</v>
      </c>
      <c r="C22" s="13">
        <v>43329</v>
      </c>
      <c r="D22" s="13">
        <v>43301</v>
      </c>
      <c r="E22" s="13"/>
      <c r="F22" s="13"/>
      <c r="G22" s="1">
        <f t="shared" si="0"/>
        <v>-28</v>
      </c>
      <c r="H22" s="12">
        <f t="shared" si="1"/>
        <v>-504000</v>
      </c>
    </row>
    <row r="23" spans="1:8" x14ac:dyDescent="0.25">
      <c r="A23" s="19" t="s">
        <v>140</v>
      </c>
      <c r="B23" s="12">
        <v>5000</v>
      </c>
      <c r="C23" s="13">
        <v>43329</v>
      </c>
      <c r="D23" s="13">
        <v>43301</v>
      </c>
      <c r="E23" s="13"/>
      <c r="F23" s="13"/>
      <c r="G23" s="1">
        <f t="shared" si="0"/>
        <v>-28</v>
      </c>
      <c r="H23" s="12">
        <f t="shared" si="1"/>
        <v>-140000</v>
      </c>
    </row>
    <row r="24" spans="1:8" x14ac:dyDescent="0.25">
      <c r="A24" s="19" t="s">
        <v>150</v>
      </c>
      <c r="B24" s="12">
        <v>200.79</v>
      </c>
      <c r="C24" s="13">
        <v>43330</v>
      </c>
      <c r="D24" s="13">
        <v>43301</v>
      </c>
      <c r="E24" s="13"/>
      <c r="F24" s="13"/>
      <c r="G24" s="1">
        <f t="shared" si="0"/>
        <v>-29</v>
      </c>
      <c r="H24" s="12">
        <f t="shared" si="1"/>
        <v>-5822.91</v>
      </c>
    </row>
    <row r="25" spans="1:8" x14ac:dyDescent="0.25">
      <c r="A25" s="19" t="s">
        <v>151</v>
      </c>
      <c r="B25" s="12">
        <v>3278.4</v>
      </c>
      <c r="C25" s="13">
        <v>43321</v>
      </c>
      <c r="D25" s="13">
        <v>43301</v>
      </c>
      <c r="E25" s="13"/>
      <c r="F25" s="13"/>
      <c r="G25" s="1">
        <f t="shared" si="0"/>
        <v>-20</v>
      </c>
      <c r="H25" s="12">
        <f t="shared" si="1"/>
        <v>-65568</v>
      </c>
    </row>
    <row r="26" spans="1:8" x14ac:dyDescent="0.25">
      <c r="A26" s="19" t="s">
        <v>152</v>
      </c>
      <c r="B26" s="12">
        <v>136.6</v>
      </c>
      <c r="C26" s="13">
        <v>43307</v>
      </c>
      <c r="D26" s="13">
        <v>43304</v>
      </c>
      <c r="E26" s="13"/>
      <c r="F26" s="13"/>
      <c r="G26" s="1">
        <f t="shared" si="0"/>
        <v>-3</v>
      </c>
      <c r="H26" s="12">
        <f t="shared" si="1"/>
        <v>-409.79999999999995</v>
      </c>
    </row>
    <row r="27" spans="1:8" x14ac:dyDescent="0.25">
      <c r="A27" s="19" t="s">
        <v>153</v>
      </c>
      <c r="B27" s="12">
        <v>1500</v>
      </c>
      <c r="C27" s="13">
        <v>43313</v>
      </c>
      <c r="D27" s="13">
        <v>43304</v>
      </c>
      <c r="E27" s="13"/>
      <c r="F27" s="13"/>
      <c r="G27" s="1">
        <f t="shared" si="0"/>
        <v>-9</v>
      </c>
      <c r="H27" s="12">
        <f t="shared" si="1"/>
        <v>-13500</v>
      </c>
    </row>
    <row r="28" spans="1:8" x14ac:dyDescent="0.25">
      <c r="A28" s="19" t="s">
        <v>154</v>
      </c>
      <c r="B28" s="12">
        <v>1500</v>
      </c>
      <c r="C28" s="13">
        <v>43316</v>
      </c>
      <c r="D28" s="13">
        <v>43304</v>
      </c>
      <c r="E28" s="13"/>
      <c r="F28" s="13"/>
      <c r="G28" s="1">
        <f t="shared" si="0"/>
        <v>-12</v>
      </c>
      <c r="H28" s="12">
        <f t="shared" si="1"/>
        <v>-18000</v>
      </c>
    </row>
    <row r="29" spans="1:8" x14ac:dyDescent="0.25">
      <c r="A29" s="19" t="s">
        <v>125</v>
      </c>
      <c r="B29" s="12">
        <v>87.2</v>
      </c>
      <c r="C29" s="13">
        <v>43311</v>
      </c>
      <c r="D29" s="13">
        <v>43304</v>
      </c>
      <c r="E29" s="13"/>
      <c r="F29" s="13"/>
      <c r="G29" s="1">
        <f t="shared" si="0"/>
        <v>-7</v>
      </c>
      <c r="H29" s="12">
        <f t="shared" si="1"/>
        <v>-610.4</v>
      </c>
    </row>
    <row r="30" spans="1:8" x14ac:dyDescent="0.25">
      <c r="A30" s="19" t="s">
        <v>126</v>
      </c>
      <c r="B30" s="12">
        <v>3269.13</v>
      </c>
      <c r="C30" s="13">
        <v>43318</v>
      </c>
      <c r="D30" s="13">
        <v>43304</v>
      </c>
      <c r="E30" s="13"/>
      <c r="F30" s="13"/>
      <c r="G30" s="1">
        <f t="shared" si="0"/>
        <v>-14</v>
      </c>
      <c r="H30" s="12">
        <f t="shared" si="1"/>
        <v>-45767.82</v>
      </c>
    </row>
    <row r="31" spans="1:8" x14ac:dyDescent="0.25">
      <c r="A31" s="19" t="s">
        <v>155</v>
      </c>
      <c r="B31" s="12">
        <v>2600</v>
      </c>
      <c r="C31" s="13">
        <v>43311</v>
      </c>
      <c r="D31" s="13">
        <v>43304</v>
      </c>
      <c r="E31" s="13"/>
      <c r="F31" s="13"/>
      <c r="G31" s="1">
        <f t="shared" si="0"/>
        <v>-7</v>
      </c>
      <c r="H31" s="12">
        <f t="shared" si="1"/>
        <v>-18200</v>
      </c>
    </row>
    <row r="32" spans="1:8" x14ac:dyDescent="0.25">
      <c r="A32" s="19" t="s">
        <v>156</v>
      </c>
      <c r="B32" s="12">
        <v>59</v>
      </c>
      <c r="C32" s="13">
        <v>43323</v>
      </c>
      <c r="D32" s="13">
        <v>43305</v>
      </c>
      <c r="E32" s="13"/>
      <c r="F32" s="13"/>
      <c r="G32" s="1">
        <f t="shared" si="0"/>
        <v>-18</v>
      </c>
      <c r="H32" s="12">
        <f t="shared" si="1"/>
        <v>-1062</v>
      </c>
    </row>
    <row r="33" spans="1:8" x14ac:dyDescent="0.25">
      <c r="A33" s="19" t="s">
        <v>157</v>
      </c>
      <c r="B33" s="12">
        <v>213.5</v>
      </c>
      <c r="C33" s="13">
        <v>43338</v>
      </c>
      <c r="D33" s="13">
        <v>43320</v>
      </c>
      <c r="E33" s="13"/>
      <c r="F33" s="13"/>
      <c r="G33" s="1">
        <f t="shared" si="0"/>
        <v>-18</v>
      </c>
      <c r="H33" s="12">
        <f t="shared" si="1"/>
        <v>-3843</v>
      </c>
    </row>
    <row r="34" spans="1:8" x14ac:dyDescent="0.25">
      <c r="A34" s="19" t="s">
        <v>158</v>
      </c>
      <c r="B34" s="12">
        <v>1240</v>
      </c>
      <c r="C34" s="13">
        <v>43337</v>
      </c>
      <c r="D34" s="13">
        <v>43320</v>
      </c>
      <c r="E34" s="13"/>
      <c r="F34" s="13"/>
      <c r="G34" s="1">
        <f t="shared" si="0"/>
        <v>-17</v>
      </c>
      <c r="H34" s="12">
        <f t="shared" si="1"/>
        <v>-21080</v>
      </c>
    </row>
    <row r="35" spans="1:8" x14ac:dyDescent="0.25">
      <c r="A35" s="19" t="s">
        <v>159</v>
      </c>
      <c r="B35" s="12">
        <v>257.10000000000002</v>
      </c>
      <c r="C35" s="13">
        <v>43329</v>
      </c>
      <c r="D35" s="13">
        <v>43320</v>
      </c>
      <c r="E35" s="13"/>
      <c r="F35" s="13"/>
      <c r="G35" s="1">
        <f t="shared" si="0"/>
        <v>-9</v>
      </c>
      <c r="H35" s="12">
        <f t="shared" si="1"/>
        <v>-2313.9</v>
      </c>
    </row>
    <row r="36" spans="1:8" x14ac:dyDescent="0.25">
      <c r="A36" s="19" t="s">
        <v>160</v>
      </c>
      <c r="B36" s="12">
        <v>5000</v>
      </c>
      <c r="C36" s="13">
        <v>43345</v>
      </c>
      <c r="D36" s="13">
        <v>43320</v>
      </c>
      <c r="E36" s="13"/>
      <c r="F36" s="13"/>
      <c r="G36" s="1">
        <f t="shared" si="0"/>
        <v>-25</v>
      </c>
      <c r="H36" s="12">
        <f t="shared" si="1"/>
        <v>-125000</v>
      </c>
    </row>
    <row r="37" spans="1:8" x14ac:dyDescent="0.25">
      <c r="A37" s="19" t="s">
        <v>161</v>
      </c>
      <c r="B37" s="12">
        <v>262</v>
      </c>
      <c r="C37" s="13">
        <v>43290</v>
      </c>
      <c r="D37" s="13">
        <v>43342</v>
      </c>
      <c r="E37" s="13"/>
      <c r="F37" s="13"/>
      <c r="G37" s="1">
        <f t="shared" si="0"/>
        <v>52</v>
      </c>
      <c r="H37" s="12">
        <f t="shared" si="1"/>
        <v>13624</v>
      </c>
    </row>
    <row r="38" spans="1:8" x14ac:dyDescent="0.25">
      <c r="A38" s="19" t="s">
        <v>162</v>
      </c>
      <c r="B38" s="12">
        <v>29.61</v>
      </c>
      <c r="C38" s="13">
        <v>43285</v>
      </c>
      <c r="D38" s="13">
        <v>43342</v>
      </c>
      <c r="E38" s="13"/>
      <c r="F38" s="13"/>
      <c r="G38" s="1">
        <f t="shared" si="0"/>
        <v>57</v>
      </c>
      <c r="H38" s="12">
        <f t="shared" si="1"/>
        <v>1687.77</v>
      </c>
    </row>
    <row r="39" spans="1:8" x14ac:dyDescent="0.25">
      <c r="A39" s="19" t="s">
        <v>163</v>
      </c>
      <c r="B39" s="12">
        <v>76.89</v>
      </c>
      <c r="C39" s="13">
        <v>43261</v>
      </c>
      <c r="D39" s="13">
        <v>43342</v>
      </c>
      <c r="E39" s="13"/>
      <c r="F39" s="13"/>
      <c r="G39" s="1">
        <f t="shared" si="0"/>
        <v>81</v>
      </c>
      <c r="H39" s="12">
        <f t="shared" si="1"/>
        <v>6228.09</v>
      </c>
    </row>
    <row r="40" spans="1:8" x14ac:dyDescent="0.25">
      <c r="A40" s="19" t="s">
        <v>164</v>
      </c>
      <c r="B40" s="12">
        <v>72.5</v>
      </c>
      <c r="C40" s="13">
        <v>43306</v>
      </c>
      <c r="D40" s="13">
        <v>43342</v>
      </c>
      <c r="E40" s="13"/>
      <c r="F40" s="13"/>
      <c r="G40" s="1">
        <f t="shared" si="0"/>
        <v>36</v>
      </c>
      <c r="H40" s="12">
        <f t="shared" si="1"/>
        <v>2610</v>
      </c>
    </row>
    <row r="41" spans="1:8" x14ac:dyDescent="0.25">
      <c r="A41" s="19" t="s">
        <v>165</v>
      </c>
      <c r="B41" s="12">
        <v>362.5</v>
      </c>
      <c r="C41" s="13">
        <v>43300</v>
      </c>
      <c r="D41" s="13">
        <v>43342</v>
      </c>
      <c r="E41" s="13"/>
      <c r="F41" s="13"/>
      <c r="G41" s="1">
        <f t="shared" si="0"/>
        <v>42</v>
      </c>
      <c r="H41" s="12">
        <f t="shared" si="1"/>
        <v>15225</v>
      </c>
    </row>
    <row r="42" spans="1:8" x14ac:dyDescent="0.25">
      <c r="A42" s="19" t="s">
        <v>166</v>
      </c>
      <c r="B42" s="12">
        <v>31046.13</v>
      </c>
      <c r="C42" s="13">
        <v>43293</v>
      </c>
      <c r="D42" s="13">
        <v>43342</v>
      </c>
      <c r="E42" s="13"/>
      <c r="F42" s="13"/>
      <c r="G42" s="1">
        <f t="shared" si="0"/>
        <v>49</v>
      </c>
      <c r="H42" s="12">
        <f t="shared" si="1"/>
        <v>1521260.37</v>
      </c>
    </row>
    <row r="43" spans="1:8" x14ac:dyDescent="0.25">
      <c r="A43" s="19" t="s">
        <v>167</v>
      </c>
      <c r="B43" s="12">
        <v>950</v>
      </c>
      <c r="C43" s="13">
        <v>43348</v>
      </c>
      <c r="D43" s="13">
        <v>43342</v>
      </c>
      <c r="E43" s="13"/>
      <c r="F43" s="13"/>
      <c r="G43" s="1">
        <f t="shared" si="0"/>
        <v>-6</v>
      </c>
      <c r="H43" s="12">
        <f t="shared" si="1"/>
        <v>-5700</v>
      </c>
    </row>
    <row r="44" spans="1:8" x14ac:dyDescent="0.25">
      <c r="A44" s="19" t="s">
        <v>168</v>
      </c>
      <c r="B44" s="12">
        <v>162.5</v>
      </c>
      <c r="C44" s="13">
        <v>43380</v>
      </c>
      <c r="D44" s="13">
        <v>43357</v>
      </c>
      <c r="E44" s="13"/>
      <c r="F44" s="13"/>
      <c r="G44" s="1">
        <f t="shared" si="0"/>
        <v>-23</v>
      </c>
      <c r="H44" s="12">
        <f t="shared" si="1"/>
        <v>-3737.5</v>
      </c>
    </row>
    <row r="45" spans="1:8" x14ac:dyDescent="0.25">
      <c r="A45" s="19" t="s">
        <v>169</v>
      </c>
      <c r="B45" s="12">
        <v>435</v>
      </c>
      <c r="C45" s="13">
        <v>43380</v>
      </c>
      <c r="D45" s="13">
        <v>43357</v>
      </c>
      <c r="E45" s="13"/>
      <c r="F45" s="13"/>
      <c r="G45" s="1">
        <f t="shared" si="0"/>
        <v>-23</v>
      </c>
      <c r="H45" s="12">
        <f t="shared" si="1"/>
        <v>-10005</v>
      </c>
    </row>
    <row r="46" spans="1:8" x14ac:dyDescent="0.25">
      <c r="A46" s="19" t="s">
        <v>170</v>
      </c>
      <c r="B46" s="12">
        <v>14.38</v>
      </c>
      <c r="C46" s="13">
        <v>43377</v>
      </c>
      <c r="D46" s="13">
        <v>43357</v>
      </c>
      <c r="E46" s="13"/>
      <c r="F46" s="13"/>
      <c r="G46" s="1">
        <f t="shared" si="0"/>
        <v>-20</v>
      </c>
      <c r="H46" s="12">
        <f t="shared" si="1"/>
        <v>-287.60000000000002</v>
      </c>
    </row>
    <row r="47" spans="1:8" x14ac:dyDescent="0.25">
      <c r="A47" s="19" t="s">
        <v>171</v>
      </c>
      <c r="B47" s="12">
        <v>1250</v>
      </c>
      <c r="C47" s="13">
        <v>43380</v>
      </c>
      <c r="D47" s="13">
        <v>43357</v>
      </c>
      <c r="E47" s="13"/>
      <c r="F47" s="13"/>
      <c r="G47" s="1">
        <f t="shared" si="0"/>
        <v>-23</v>
      </c>
      <c r="H47" s="12">
        <f t="shared" si="1"/>
        <v>-28750</v>
      </c>
    </row>
    <row r="48" spans="1:8" x14ac:dyDescent="0.25">
      <c r="A48" s="19" t="s">
        <v>172</v>
      </c>
      <c r="B48" s="12">
        <v>48.2</v>
      </c>
      <c r="C48" s="13">
        <v>43384</v>
      </c>
      <c r="D48" s="13">
        <v>43357</v>
      </c>
      <c r="E48" s="13"/>
      <c r="F48" s="13"/>
      <c r="G48" s="1">
        <f t="shared" si="0"/>
        <v>-27</v>
      </c>
      <c r="H48" s="12">
        <f t="shared" si="1"/>
        <v>-1301.4000000000001</v>
      </c>
    </row>
    <row r="49" spans="1:8" x14ac:dyDescent="0.25">
      <c r="A49" s="19" t="s">
        <v>173</v>
      </c>
      <c r="B49" s="12">
        <v>110</v>
      </c>
      <c r="C49" s="13">
        <v>43384</v>
      </c>
      <c r="D49" s="13">
        <v>43357</v>
      </c>
      <c r="E49" s="13"/>
      <c r="F49" s="13"/>
      <c r="G49" s="1">
        <f t="shared" si="0"/>
        <v>-27</v>
      </c>
      <c r="H49" s="12">
        <f t="shared" si="1"/>
        <v>-2970</v>
      </c>
    </row>
    <row r="50" spans="1:8" x14ac:dyDescent="0.25">
      <c r="A50" s="19" t="s">
        <v>174</v>
      </c>
      <c r="B50" s="12">
        <v>820</v>
      </c>
      <c r="C50" s="13">
        <v>43362</v>
      </c>
      <c r="D50" s="13">
        <v>43357</v>
      </c>
      <c r="E50" s="13"/>
      <c r="F50" s="13"/>
      <c r="G50" s="1">
        <f t="shared" si="0"/>
        <v>-5</v>
      </c>
      <c r="H50" s="12">
        <f t="shared" si="1"/>
        <v>-4100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137896.46000000002</v>
      </c>
      <c r="C1">
        <f>COUNTA(A4:A203)</f>
        <v>51</v>
      </c>
      <c r="G1" s="16">
        <f>IF(B1&lt;&gt;0,H1/B1,0)</f>
        <v>-23.134981275081312</v>
      </c>
      <c r="H1" s="15">
        <f>SUM(H4:H195)</f>
        <v>-3190232.0199999996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175</v>
      </c>
      <c r="B4" s="12">
        <v>94.92</v>
      </c>
      <c r="C4" s="13">
        <v>43394</v>
      </c>
      <c r="D4" s="13">
        <v>43376</v>
      </c>
      <c r="E4" s="13"/>
      <c r="F4" s="13"/>
      <c r="G4" s="1">
        <f>D4-C4-(F4-E4)</f>
        <v>-18</v>
      </c>
      <c r="H4" s="12">
        <f>B4*G4</f>
        <v>-1708.56</v>
      </c>
    </row>
    <row r="5" spans="1:8" x14ac:dyDescent="0.25">
      <c r="A5" s="19" t="s">
        <v>176</v>
      </c>
      <c r="B5" s="12">
        <v>6000</v>
      </c>
      <c r="C5" s="13">
        <v>43394</v>
      </c>
      <c r="D5" s="13">
        <v>43376</v>
      </c>
      <c r="E5" s="13"/>
      <c r="F5" s="13"/>
      <c r="G5" s="1">
        <f t="shared" ref="G5:G68" si="0">D5-C5-(F5-E5)</f>
        <v>-18</v>
      </c>
      <c r="H5" s="12">
        <f t="shared" ref="H5:H68" si="1">B5*G5</f>
        <v>-108000</v>
      </c>
    </row>
    <row r="6" spans="1:8" x14ac:dyDescent="0.25">
      <c r="A6" s="19" t="s">
        <v>177</v>
      </c>
      <c r="B6" s="12">
        <v>1440</v>
      </c>
      <c r="C6" s="13">
        <v>43400</v>
      </c>
      <c r="D6" s="13">
        <v>43376</v>
      </c>
      <c r="E6" s="13"/>
      <c r="F6" s="13"/>
      <c r="G6" s="1">
        <f t="shared" si="0"/>
        <v>-24</v>
      </c>
      <c r="H6" s="12">
        <f t="shared" si="1"/>
        <v>-34560</v>
      </c>
    </row>
    <row r="7" spans="1:8" x14ac:dyDescent="0.25">
      <c r="A7" s="19" t="s">
        <v>178</v>
      </c>
      <c r="B7" s="12">
        <v>231</v>
      </c>
      <c r="C7" s="13">
        <v>43400</v>
      </c>
      <c r="D7" s="13">
        <v>43376</v>
      </c>
      <c r="E7" s="13"/>
      <c r="F7" s="13"/>
      <c r="G7" s="1">
        <f t="shared" si="0"/>
        <v>-24</v>
      </c>
      <c r="H7" s="12">
        <f t="shared" si="1"/>
        <v>-5544</v>
      </c>
    </row>
    <row r="8" spans="1:8" x14ac:dyDescent="0.25">
      <c r="A8" s="19" t="s">
        <v>179</v>
      </c>
      <c r="B8" s="12">
        <v>385</v>
      </c>
      <c r="C8" s="13">
        <v>43400</v>
      </c>
      <c r="D8" s="13">
        <v>43376</v>
      </c>
      <c r="E8" s="13"/>
      <c r="F8" s="13"/>
      <c r="G8" s="1">
        <f t="shared" si="0"/>
        <v>-24</v>
      </c>
      <c r="H8" s="12">
        <f t="shared" si="1"/>
        <v>-9240</v>
      </c>
    </row>
    <row r="9" spans="1:8" x14ac:dyDescent="0.25">
      <c r="A9" s="19" t="s">
        <v>180</v>
      </c>
      <c r="B9" s="12">
        <v>1600</v>
      </c>
      <c r="C9" s="13">
        <v>43400</v>
      </c>
      <c r="D9" s="13">
        <v>43376</v>
      </c>
      <c r="E9" s="13"/>
      <c r="F9" s="13"/>
      <c r="G9" s="1">
        <f t="shared" si="0"/>
        <v>-24</v>
      </c>
      <c r="H9" s="12">
        <f t="shared" si="1"/>
        <v>-38400</v>
      </c>
    </row>
    <row r="10" spans="1:8" x14ac:dyDescent="0.25">
      <c r="A10" s="19" t="s">
        <v>181</v>
      </c>
      <c r="B10" s="12">
        <v>233.8</v>
      </c>
      <c r="C10" s="13">
        <v>43412</v>
      </c>
      <c r="D10" s="13">
        <v>43385</v>
      </c>
      <c r="E10" s="13"/>
      <c r="F10" s="13"/>
      <c r="G10" s="1">
        <f t="shared" si="0"/>
        <v>-27</v>
      </c>
      <c r="H10" s="12">
        <f t="shared" si="1"/>
        <v>-6312.6</v>
      </c>
    </row>
    <row r="11" spans="1:8" x14ac:dyDescent="0.25">
      <c r="A11" s="19" t="s">
        <v>182</v>
      </c>
      <c r="B11" s="12">
        <v>165.9</v>
      </c>
      <c r="C11" s="13">
        <v>43412</v>
      </c>
      <c r="D11" s="13">
        <v>43385</v>
      </c>
      <c r="E11" s="13"/>
      <c r="F11" s="13"/>
      <c r="G11" s="1">
        <f t="shared" si="0"/>
        <v>-27</v>
      </c>
      <c r="H11" s="12">
        <f t="shared" si="1"/>
        <v>-4479.3</v>
      </c>
    </row>
    <row r="12" spans="1:8" x14ac:dyDescent="0.25">
      <c r="A12" s="19" t="s">
        <v>183</v>
      </c>
      <c r="B12" s="12">
        <v>342.86</v>
      </c>
      <c r="C12" s="13">
        <v>43413</v>
      </c>
      <c r="D12" s="13">
        <v>43385</v>
      </c>
      <c r="E12" s="13"/>
      <c r="F12" s="13"/>
      <c r="G12" s="1">
        <f t="shared" si="0"/>
        <v>-28</v>
      </c>
      <c r="H12" s="12">
        <f t="shared" si="1"/>
        <v>-9600.08</v>
      </c>
    </row>
    <row r="13" spans="1:8" x14ac:dyDescent="0.25">
      <c r="A13" s="19" t="s">
        <v>184</v>
      </c>
      <c r="B13" s="12">
        <v>950</v>
      </c>
      <c r="C13" s="13">
        <v>43415</v>
      </c>
      <c r="D13" s="13">
        <v>43389</v>
      </c>
      <c r="E13" s="13"/>
      <c r="F13" s="13"/>
      <c r="G13" s="1">
        <f t="shared" si="0"/>
        <v>-26</v>
      </c>
      <c r="H13" s="12">
        <f t="shared" si="1"/>
        <v>-24700</v>
      </c>
    </row>
    <row r="14" spans="1:8" x14ac:dyDescent="0.25">
      <c r="A14" s="19" t="s">
        <v>185</v>
      </c>
      <c r="B14" s="12">
        <v>49.5</v>
      </c>
      <c r="C14" s="13">
        <v>43415</v>
      </c>
      <c r="D14" s="13">
        <v>43389</v>
      </c>
      <c r="E14" s="13"/>
      <c r="F14" s="13"/>
      <c r="G14" s="1">
        <f t="shared" si="0"/>
        <v>-26</v>
      </c>
      <c r="H14" s="12">
        <f t="shared" si="1"/>
        <v>-1287</v>
      </c>
    </row>
    <row r="15" spans="1:8" x14ac:dyDescent="0.25">
      <c r="A15" s="19" t="s">
        <v>186</v>
      </c>
      <c r="B15" s="12">
        <v>297.58</v>
      </c>
      <c r="C15" s="13">
        <v>43415</v>
      </c>
      <c r="D15" s="13">
        <v>43389</v>
      </c>
      <c r="E15" s="13"/>
      <c r="F15" s="13"/>
      <c r="G15" s="1">
        <f t="shared" si="0"/>
        <v>-26</v>
      </c>
      <c r="H15" s="12">
        <f t="shared" si="1"/>
        <v>-7737.08</v>
      </c>
    </row>
    <row r="16" spans="1:8" x14ac:dyDescent="0.25">
      <c r="A16" s="19" t="s">
        <v>187</v>
      </c>
      <c r="B16" s="12">
        <v>1500</v>
      </c>
      <c r="C16" s="13">
        <v>43418</v>
      </c>
      <c r="D16" s="13">
        <v>43389</v>
      </c>
      <c r="E16" s="13"/>
      <c r="F16" s="13"/>
      <c r="G16" s="1">
        <f t="shared" si="0"/>
        <v>-29</v>
      </c>
      <c r="H16" s="12">
        <f t="shared" si="1"/>
        <v>-43500</v>
      </c>
    </row>
    <row r="17" spans="1:8" x14ac:dyDescent="0.25">
      <c r="A17" s="19" t="s">
        <v>188</v>
      </c>
      <c r="B17" s="12">
        <v>748.6</v>
      </c>
      <c r="C17" s="13">
        <v>43418</v>
      </c>
      <c r="D17" s="13">
        <v>43389</v>
      </c>
      <c r="E17" s="13"/>
      <c r="F17" s="13"/>
      <c r="G17" s="1">
        <f t="shared" si="0"/>
        <v>-29</v>
      </c>
      <c r="H17" s="12">
        <f t="shared" si="1"/>
        <v>-21709.4</v>
      </c>
    </row>
    <row r="18" spans="1:8" x14ac:dyDescent="0.25">
      <c r="A18" s="19" t="s">
        <v>189</v>
      </c>
      <c r="B18" s="12">
        <v>9300</v>
      </c>
      <c r="C18" s="13">
        <v>43374</v>
      </c>
      <c r="D18" s="13">
        <v>43393</v>
      </c>
      <c r="E18" s="13"/>
      <c r="F18" s="13"/>
      <c r="G18" s="1">
        <f t="shared" si="0"/>
        <v>19</v>
      </c>
      <c r="H18" s="12">
        <f t="shared" si="1"/>
        <v>176700</v>
      </c>
    </row>
    <row r="19" spans="1:8" x14ac:dyDescent="0.25">
      <c r="A19" s="19" t="s">
        <v>190</v>
      </c>
      <c r="B19" s="12">
        <v>1344</v>
      </c>
      <c r="C19" s="13">
        <v>43430</v>
      </c>
      <c r="D19" s="13">
        <v>43400</v>
      </c>
      <c r="E19" s="13"/>
      <c r="F19" s="13"/>
      <c r="G19" s="1">
        <f t="shared" si="0"/>
        <v>-30</v>
      </c>
      <c r="H19" s="12">
        <f t="shared" si="1"/>
        <v>-40320</v>
      </c>
    </row>
    <row r="20" spans="1:8" x14ac:dyDescent="0.25">
      <c r="A20" s="19" t="s">
        <v>191</v>
      </c>
      <c r="B20" s="12">
        <v>10260</v>
      </c>
      <c r="C20" s="13">
        <v>43428</v>
      </c>
      <c r="D20" s="13">
        <v>43400</v>
      </c>
      <c r="E20" s="13"/>
      <c r="F20" s="13"/>
      <c r="G20" s="1">
        <f t="shared" si="0"/>
        <v>-28</v>
      </c>
      <c r="H20" s="12">
        <f t="shared" si="1"/>
        <v>-287280</v>
      </c>
    </row>
    <row r="21" spans="1:8" x14ac:dyDescent="0.25">
      <c r="A21" s="19" t="s">
        <v>192</v>
      </c>
      <c r="B21" s="12">
        <v>3467.5</v>
      </c>
      <c r="C21" s="13">
        <v>43441</v>
      </c>
      <c r="D21" s="13">
        <v>43413</v>
      </c>
      <c r="E21" s="13"/>
      <c r="F21" s="13"/>
      <c r="G21" s="1">
        <f t="shared" si="0"/>
        <v>-28</v>
      </c>
      <c r="H21" s="12">
        <f t="shared" si="1"/>
        <v>-97090</v>
      </c>
    </row>
    <row r="22" spans="1:8" x14ac:dyDescent="0.25">
      <c r="A22" s="19" t="s">
        <v>193</v>
      </c>
      <c r="B22" s="12">
        <v>220</v>
      </c>
      <c r="C22" s="13">
        <v>43441</v>
      </c>
      <c r="D22" s="13">
        <v>43413</v>
      </c>
      <c r="E22" s="13"/>
      <c r="F22" s="13"/>
      <c r="G22" s="1">
        <f t="shared" si="0"/>
        <v>-28</v>
      </c>
      <c r="H22" s="12">
        <f t="shared" si="1"/>
        <v>-6160</v>
      </c>
    </row>
    <row r="23" spans="1:8" x14ac:dyDescent="0.25">
      <c r="A23" s="19" t="s">
        <v>194</v>
      </c>
      <c r="B23" s="12">
        <v>223.56</v>
      </c>
      <c r="C23" s="13">
        <v>43442</v>
      </c>
      <c r="D23" s="13">
        <v>43413</v>
      </c>
      <c r="E23" s="13"/>
      <c r="F23" s="13"/>
      <c r="G23" s="1">
        <f t="shared" si="0"/>
        <v>-29</v>
      </c>
      <c r="H23" s="12">
        <f t="shared" si="1"/>
        <v>-6483.24</v>
      </c>
    </row>
    <row r="24" spans="1:8" x14ac:dyDescent="0.25">
      <c r="A24" s="19" t="s">
        <v>195</v>
      </c>
      <c r="B24" s="12">
        <v>120</v>
      </c>
      <c r="C24" s="13">
        <v>43444</v>
      </c>
      <c r="D24" s="13">
        <v>43416</v>
      </c>
      <c r="E24" s="13"/>
      <c r="F24" s="13"/>
      <c r="G24" s="1">
        <f t="shared" si="0"/>
        <v>-28</v>
      </c>
      <c r="H24" s="12">
        <f t="shared" si="1"/>
        <v>-3360</v>
      </c>
    </row>
    <row r="25" spans="1:8" x14ac:dyDescent="0.25">
      <c r="A25" s="19" t="s">
        <v>196</v>
      </c>
      <c r="B25" s="12">
        <v>80</v>
      </c>
      <c r="C25" s="13">
        <v>43444</v>
      </c>
      <c r="D25" s="13">
        <v>43416</v>
      </c>
      <c r="E25" s="13"/>
      <c r="F25" s="13"/>
      <c r="G25" s="1">
        <f t="shared" si="0"/>
        <v>-28</v>
      </c>
      <c r="H25" s="12">
        <f t="shared" si="1"/>
        <v>-2240</v>
      </c>
    </row>
    <row r="26" spans="1:8" x14ac:dyDescent="0.25">
      <c r="A26" s="19" t="s">
        <v>197</v>
      </c>
      <c r="B26" s="12">
        <v>3269.13</v>
      </c>
      <c r="C26" s="13">
        <v>43444</v>
      </c>
      <c r="D26" s="13">
        <v>43416</v>
      </c>
      <c r="E26" s="13"/>
      <c r="F26" s="13"/>
      <c r="G26" s="1">
        <f t="shared" si="0"/>
        <v>-28</v>
      </c>
      <c r="H26" s="12">
        <f t="shared" si="1"/>
        <v>-91535.64</v>
      </c>
    </row>
    <row r="27" spans="1:8" x14ac:dyDescent="0.25">
      <c r="A27" s="19" t="s">
        <v>198</v>
      </c>
      <c r="B27" s="12">
        <v>87.2</v>
      </c>
      <c r="C27" s="13">
        <v>43444</v>
      </c>
      <c r="D27" s="13">
        <v>43416</v>
      </c>
      <c r="E27" s="13"/>
      <c r="F27" s="13"/>
      <c r="G27" s="1">
        <f t="shared" si="0"/>
        <v>-28</v>
      </c>
      <c r="H27" s="12">
        <f t="shared" si="1"/>
        <v>-2441.6</v>
      </c>
    </row>
    <row r="28" spans="1:8" x14ac:dyDescent="0.25">
      <c r="A28" s="19" t="s">
        <v>199</v>
      </c>
      <c r="B28" s="12">
        <v>3269.13</v>
      </c>
      <c r="C28" s="13">
        <v>43444</v>
      </c>
      <c r="D28" s="13">
        <v>43416</v>
      </c>
      <c r="E28" s="13"/>
      <c r="F28" s="13"/>
      <c r="G28" s="1">
        <f t="shared" si="0"/>
        <v>-28</v>
      </c>
      <c r="H28" s="12">
        <f t="shared" si="1"/>
        <v>-91535.64</v>
      </c>
    </row>
    <row r="29" spans="1:8" x14ac:dyDescent="0.25">
      <c r="A29" s="19" t="s">
        <v>200</v>
      </c>
      <c r="B29" s="12">
        <v>87.2</v>
      </c>
      <c r="C29" s="13">
        <v>43444</v>
      </c>
      <c r="D29" s="13">
        <v>43416</v>
      </c>
      <c r="E29" s="13"/>
      <c r="F29" s="13"/>
      <c r="G29" s="1">
        <f t="shared" si="0"/>
        <v>-28</v>
      </c>
      <c r="H29" s="12">
        <f t="shared" si="1"/>
        <v>-2441.6</v>
      </c>
    </row>
    <row r="30" spans="1:8" x14ac:dyDescent="0.25">
      <c r="A30" s="19" t="s">
        <v>201</v>
      </c>
      <c r="B30" s="12">
        <v>375</v>
      </c>
      <c r="C30" s="13">
        <v>43446</v>
      </c>
      <c r="D30" s="13">
        <v>43427</v>
      </c>
      <c r="E30" s="13"/>
      <c r="F30" s="13"/>
      <c r="G30" s="1">
        <f t="shared" si="0"/>
        <v>-19</v>
      </c>
      <c r="H30" s="12">
        <f t="shared" si="1"/>
        <v>-7125</v>
      </c>
    </row>
    <row r="31" spans="1:8" x14ac:dyDescent="0.25">
      <c r="A31" s="19" t="s">
        <v>202</v>
      </c>
      <c r="B31" s="12">
        <v>99.9</v>
      </c>
      <c r="C31" s="13">
        <v>43449</v>
      </c>
      <c r="D31" s="13">
        <v>43427</v>
      </c>
      <c r="E31" s="13"/>
      <c r="F31" s="13"/>
      <c r="G31" s="1">
        <f t="shared" si="0"/>
        <v>-22</v>
      </c>
      <c r="H31" s="12">
        <f t="shared" si="1"/>
        <v>-2197.8000000000002</v>
      </c>
    </row>
    <row r="32" spans="1:8" x14ac:dyDescent="0.25">
      <c r="A32" s="19" t="s">
        <v>203</v>
      </c>
      <c r="B32" s="12">
        <v>340</v>
      </c>
      <c r="C32" s="13">
        <v>43450</v>
      </c>
      <c r="D32" s="13">
        <v>43427</v>
      </c>
      <c r="E32" s="13"/>
      <c r="F32" s="13"/>
      <c r="G32" s="1">
        <f t="shared" si="0"/>
        <v>-23</v>
      </c>
      <c r="H32" s="12">
        <f t="shared" si="1"/>
        <v>-7820</v>
      </c>
    </row>
    <row r="33" spans="1:8" x14ac:dyDescent="0.25">
      <c r="A33" s="19" t="s">
        <v>204</v>
      </c>
      <c r="B33" s="12">
        <v>687.5</v>
      </c>
      <c r="C33" s="13">
        <v>43453</v>
      </c>
      <c r="D33" s="13">
        <v>43427</v>
      </c>
      <c r="E33" s="13"/>
      <c r="F33" s="13"/>
      <c r="G33" s="1">
        <f t="shared" si="0"/>
        <v>-26</v>
      </c>
      <c r="H33" s="12">
        <f t="shared" si="1"/>
        <v>-17875</v>
      </c>
    </row>
    <row r="34" spans="1:8" x14ac:dyDescent="0.25">
      <c r="A34" s="19" t="s">
        <v>205</v>
      </c>
      <c r="B34" s="12">
        <v>162.5</v>
      </c>
      <c r="C34" s="13">
        <v>43451</v>
      </c>
      <c r="D34" s="13">
        <v>43427</v>
      </c>
      <c r="E34" s="13"/>
      <c r="F34" s="13"/>
      <c r="G34" s="1">
        <f t="shared" si="0"/>
        <v>-24</v>
      </c>
      <c r="H34" s="12">
        <f t="shared" si="1"/>
        <v>-3900</v>
      </c>
    </row>
    <row r="35" spans="1:8" x14ac:dyDescent="0.25">
      <c r="A35" s="19" t="s">
        <v>206</v>
      </c>
      <c r="B35" s="12">
        <v>8196.7199999999993</v>
      </c>
      <c r="C35" s="13">
        <v>43471</v>
      </c>
      <c r="D35" s="13">
        <v>43446</v>
      </c>
      <c r="E35" s="13"/>
      <c r="F35" s="13"/>
      <c r="G35" s="1">
        <f t="shared" si="0"/>
        <v>-25</v>
      </c>
      <c r="H35" s="12">
        <f t="shared" si="1"/>
        <v>-204917.99999999997</v>
      </c>
    </row>
    <row r="36" spans="1:8" x14ac:dyDescent="0.25">
      <c r="A36" s="19" t="s">
        <v>207</v>
      </c>
      <c r="B36" s="12">
        <v>22000</v>
      </c>
      <c r="C36" s="13">
        <v>43475</v>
      </c>
      <c r="D36" s="13">
        <v>43446</v>
      </c>
      <c r="E36" s="13"/>
      <c r="F36" s="13"/>
      <c r="G36" s="1">
        <f t="shared" si="0"/>
        <v>-29</v>
      </c>
      <c r="H36" s="12">
        <f t="shared" si="1"/>
        <v>-638000</v>
      </c>
    </row>
    <row r="37" spans="1:8" x14ac:dyDescent="0.25">
      <c r="A37" s="19" t="s">
        <v>208</v>
      </c>
      <c r="B37" s="12">
        <v>38000</v>
      </c>
      <c r="C37" s="13">
        <v>43471</v>
      </c>
      <c r="D37" s="13">
        <v>43446</v>
      </c>
      <c r="E37" s="13"/>
      <c r="F37" s="13"/>
      <c r="G37" s="1">
        <f t="shared" si="0"/>
        <v>-25</v>
      </c>
      <c r="H37" s="12">
        <f t="shared" si="1"/>
        <v>-950000</v>
      </c>
    </row>
    <row r="38" spans="1:8" x14ac:dyDescent="0.25">
      <c r="A38" s="19" t="s">
        <v>209</v>
      </c>
      <c r="B38" s="12">
        <v>8196.7199999999993</v>
      </c>
      <c r="C38" s="13">
        <v>43475</v>
      </c>
      <c r="D38" s="13">
        <v>43446</v>
      </c>
      <c r="E38" s="13"/>
      <c r="F38" s="13"/>
      <c r="G38" s="1">
        <f t="shared" si="0"/>
        <v>-29</v>
      </c>
      <c r="H38" s="12">
        <f t="shared" si="1"/>
        <v>-237704.87999999998</v>
      </c>
    </row>
    <row r="39" spans="1:8" x14ac:dyDescent="0.25">
      <c r="A39" s="19" t="s">
        <v>210</v>
      </c>
      <c r="B39" s="12">
        <v>2348</v>
      </c>
      <c r="C39" s="13">
        <v>43463</v>
      </c>
      <c r="D39" s="13">
        <v>43446</v>
      </c>
      <c r="E39" s="13"/>
      <c r="F39" s="13"/>
      <c r="G39" s="1">
        <f t="shared" si="0"/>
        <v>-17</v>
      </c>
      <c r="H39" s="12">
        <f t="shared" si="1"/>
        <v>-39916</v>
      </c>
    </row>
    <row r="40" spans="1:8" x14ac:dyDescent="0.25">
      <c r="A40" s="19" t="s">
        <v>211</v>
      </c>
      <c r="B40" s="12">
        <v>680</v>
      </c>
      <c r="C40" s="13">
        <v>43475</v>
      </c>
      <c r="D40" s="13">
        <v>43446</v>
      </c>
      <c r="E40" s="13"/>
      <c r="F40" s="13"/>
      <c r="G40" s="1">
        <f t="shared" si="0"/>
        <v>-29</v>
      </c>
      <c r="H40" s="12">
        <f t="shared" si="1"/>
        <v>-19720</v>
      </c>
    </row>
    <row r="41" spans="1:8" x14ac:dyDescent="0.25">
      <c r="A41" s="19" t="s">
        <v>212</v>
      </c>
      <c r="B41" s="12">
        <v>80</v>
      </c>
      <c r="C41" s="13">
        <v>43474</v>
      </c>
      <c r="D41" s="13">
        <v>43446</v>
      </c>
      <c r="E41" s="13"/>
      <c r="F41" s="13"/>
      <c r="G41" s="1">
        <f t="shared" si="0"/>
        <v>-28</v>
      </c>
      <c r="H41" s="12">
        <f t="shared" si="1"/>
        <v>-2240</v>
      </c>
    </row>
    <row r="42" spans="1:8" x14ac:dyDescent="0.25">
      <c r="A42" s="19" t="s">
        <v>213</v>
      </c>
      <c r="B42" s="12">
        <v>3120</v>
      </c>
      <c r="C42" s="13">
        <v>43474</v>
      </c>
      <c r="D42" s="13">
        <v>43446</v>
      </c>
      <c r="E42" s="13"/>
      <c r="F42" s="13"/>
      <c r="G42" s="1">
        <f t="shared" si="0"/>
        <v>-28</v>
      </c>
      <c r="H42" s="12">
        <f t="shared" si="1"/>
        <v>-87360</v>
      </c>
    </row>
    <row r="43" spans="1:8" x14ac:dyDescent="0.25">
      <c r="A43" s="19" t="s">
        <v>214</v>
      </c>
      <c r="B43" s="12">
        <v>1440</v>
      </c>
      <c r="C43" s="13">
        <v>43474</v>
      </c>
      <c r="D43" s="13">
        <v>43446</v>
      </c>
      <c r="E43" s="13"/>
      <c r="F43" s="13"/>
      <c r="G43" s="1">
        <f t="shared" si="0"/>
        <v>-28</v>
      </c>
      <c r="H43" s="12">
        <f t="shared" si="1"/>
        <v>-40320</v>
      </c>
    </row>
    <row r="44" spans="1:8" x14ac:dyDescent="0.25">
      <c r="A44" s="19" t="s">
        <v>215</v>
      </c>
      <c r="B44" s="12">
        <v>950</v>
      </c>
      <c r="C44" s="13">
        <v>43471</v>
      </c>
      <c r="D44" s="13">
        <v>43446</v>
      </c>
      <c r="E44" s="13"/>
      <c r="F44" s="13"/>
      <c r="G44" s="1">
        <f t="shared" si="0"/>
        <v>-25</v>
      </c>
      <c r="H44" s="12">
        <f t="shared" si="1"/>
        <v>-23750</v>
      </c>
    </row>
    <row r="45" spans="1:8" x14ac:dyDescent="0.25">
      <c r="A45" s="19" t="s">
        <v>216</v>
      </c>
      <c r="B45" s="12">
        <v>435</v>
      </c>
      <c r="C45" s="13">
        <v>43464</v>
      </c>
      <c r="D45" s="13">
        <v>43446</v>
      </c>
      <c r="E45" s="13"/>
      <c r="F45" s="13"/>
      <c r="G45" s="1">
        <f t="shared" si="0"/>
        <v>-18</v>
      </c>
      <c r="H45" s="12">
        <f t="shared" si="1"/>
        <v>-7830</v>
      </c>
    </row>
    <row r="46" spans="1:8" x14ac:dyDescent="0.25">
      <c r="A46" s="19" t="s">
        <v>217</v>
      </c>
      <c r="B46" s="12">
        <v>440</v>
      </c>
      <c r="C46" s="13">
        <v>43474</v>
      </c>
      <c r="D46" s="13">
        <v>43446</v>
      </c>
      <c r="E46" s="13"/>
      <c r="F46" s="13"/>
      <c r="G46" s="1">
        <f t="shared" si="0"/>
        <v>-28</v>
      </c>
      <c r="H46" s="12">
        <f t="shared" si="1"/>
        <v>-12320</v>
      </c>
    </row>
    <row r="47" spans="1:8" x14ac:dyDescent="0.25">
      <c r="A47" s="19" t="s">
        <v>203</v>
      </c>
      <c r="B47" s="12">
        <v>340</v>
      </c>
      <c r="C47" s="13">
        <v>43465</v>
      </c>
      <c r="D47" s="13">
        <v>43446</v>
      </c>
      <c r="E47" s="13"/>
      <c r="F47" s="13"/>
      <c r="G47" s="1">
        <f t="shared" si="0"/>
        <v>-19</v>
      </c>
      <c r="H47" s="12">
        <f t="shared" si="1"/>
        <v>-6460</v>
      </c>
    </row>
    <row r="48" spans="1:8" x14ac:dyDescent="0.25">
      <c r="A48" s="19" t="s">
        <v>218</v>
      </c>
      <c r="B48" s="12">
        <v>79.930000000000007</v>
      </c>
      <c r="C48" s="13">
        <v>43471</v>
      </c>
      <c r="D48" s="13">
        <v>43446</v>
      </c>
      <c r="E48" s="13"/>
      <c r="F48" s="13"/>
      <c r="G48" s="1">
        <f t="shared" si="0"/>
        <v>-25</v>
      </c>
      <c r="H48" s="12">
        <f t="shared" si="1"/>
        <v>-1998.2500000000002</v>
      </c>
    </row>
    <row r="49" spans="1:8" x14ac:dyDescent="0.25">
      <c r="A49" s="19" t="s">
        <v>219</v>
      </c>
      <c r="B49" s="12">
        <v>21.85</v>
      </c>
      <c r="C49" s="13">
        <v>43405</v>
      </c>
      <c r="D49" s="13">
        <v>43446</v>
      </c>
      <c r="E49" s="13"/>
      <c r="F49" s="13"/>
      <c r="G49" s="1">
        <f t="shared" si="0"/>
        <v>41</v>
      </c>
      <c r="H49" s="12">
        <f t="shared" si="1"/>
        <v>895.85</v>
      </c>
    </row>
    <row r="50" spans="1:8" x14ac:dyDescent="0.25">
      <c r="A50" s="19" t="s">
        <v>220</v>
      </c>
      <c r="B50" s="12">
        <v>87.2</v>
      </c>
      <c r="C50" s="13">
        <v>43476</v>
      </c>
      <c r="D50" s="13">
        <v>43446</v>
      </c>
      <c r="E50" s="13"/>
      <c r="F50" s="13"/>
      <c r="G50" s="1">
        <f t="shared" si="0"/>
        <v>-30</v>
      </c>
      <c r="H50" s="12">
        <f t="shared" si="1"/>
        <v>-2616</v>
      </c>
    </row>
    <row r="51" spans="1:8" x14ac:dyDescent="0.25">
      <c r="A51" s="19" t="s">
        <v>221</v>
      </c>
      <c r="B51" s="12">
        <v>3269.13</v>
      </c>
      <c r="C51" s="13">
        <v>43476</v>
      </c>
      <c r="D51" s="13">
        <v>43446</v>
      </c>
      <c r="E51" s="13"/>
      <c r="F51" s="13"/>
      <c r="G51" s="1">
        <f t="shared" si="0"/>
        <v>-30</v>
      </c>
      <c r="H51" s="12">
        <f t="shared" si="1"/>
        <v>-98073.900000000009</v>
      </c>
    </row>
    <row r="52" spans="1:8" x14ac:dyDescent="0.25">
      <c r="A52" s="19" t="s">
        <v>222</v>
      </c>
      <c r="B52" s="12">
        <v>28</v>
      </c>
      <c r="C52" s="13">
        <v>43423</v>
      </c>
      <c r="D52" s="13">
        <v>43451</v>
      </c>
      <c r="E52" s="13"/>
      <c r="F52" s="13"/>
      <c r="G52" s="1">
        <f t="shared" si="0"/>
        <v>28</v>
      </c>
      <c r="H52" s="12">
        <f t="shared" si="1"/>
        <v>784</v>
      </c>
    </row>
    <row r="53" spans="1:8" x14ac:dyDescent="0.25">
      <c r="A53" s="19" t="s">
        <v>223</v>
      </c>
      <c r="B53" s="12">
        <v>80</v>
      </c>
      <c r="C53" s="13">
        <v>43480</v>
      </c>
      <c r="D53" s="13">
        <v>43454</v>
      </c>
      <c r="E53" s="13"/>
      <c r="F53" s="13"/>
      <c r="G53" s="1">
        <f t="shared" si="0"/>
        <v>-26</v>
      </c>
      <c r="H53" s="12">
        <f t="shared" si="1"/>
        <v>-2080</v>
      </c>
    </row>
    <row r="54" spans="1:8" x14ac:dyDescent="0.25">
      <c r="A54" s="19" t="s">
        <v>224</v>
      </c>
      <c r="B54" s="12">
        <v>672.13</v>
      </c>
      <c r="C54" s="13">
        <v>43464</v>
      </c>
      <c r="D54" s="13">
        <v>43454</v>
      </c>
      <c r="E54" s="13"/>
      <c r="F54" s="13"/>
      <c r="G54" s="1">
        <f t="shared" si="0"/>
        <v>-10</v>
      </c>
      <c r="H54" s="12">
        <f t="shared" si="1"/>
        <v>-6721.3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2021-05-13T10:51:44Z</dcterms:modified>
</cp:coreProperties>
</file>