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8_{2C3FD289-7267-4867-B79A-7740BE12077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H23" i="5"/>
  <c r="G23" i="5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H16" i="5"/>
  <c r="G16" i="5"/>
  <c r="G15" i="5"/>
  <c r="H15" i="5" s="1"/>
  <c r="G14" i="5"/>
  <c r="H14" i="5" s="1"/>
  <c r="G13" i="5"/>
  <c r="H13" i="5" s="1"/>
  <c r="H12" i="5"/>
  <c r="G12" i="5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H14" i="4"/>
  <c r="G14" i="4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25" i="2"/>
  <c r="H6" i="2"/>
  <c r="B16" i="1"/>
  <c r="C1" i="2"/>
  <c r="B13" i="1" s="1"/>
  <c r="B1" i="2"/>
  <c r="H1" i="5" l="1"/>
  <c r="G1" i="5" s="1"/>
  <c r="D16" i="1" s="1"/>
  <c r="C13" i="1"/>
  <c r="C9" i="1" s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<sst xmlns="http://schemas.openxmlformats.org/spreadsheetml/2006/main" count="222" uniqueCount="189">
  <si>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</si>
  <si>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</si>
  <si>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</si>
  <si>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</si>
  <si>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</si>
  <si>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</si>
  <si>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</si>
  <si>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</si>
  <si>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</si>
  <si>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</si>
  <si>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</si>
  <si>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</si>
  <si>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</si>
  <si>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</si>
  <si>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</si>
  <si>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</si>
  <si>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</si>
  <si>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</si>
  <si>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</si>
  <si>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</si>
  <si>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Scientifico Statale CAVOUR</t>
  </si>
  <si>
    <t>00184 ROMA (RM) VIA DELLE CARINE 1 C.F. 80253350583 C.M. RMPS060005</t>
  </si>
  <si>
    <t>452/2016/SC del 22/11/2016</t>
  </si>
  <si>
    <t>458/2016/SC del 28/11/2016</t>
  </si>
  <si>
    <t>40/A del 20/12/2016</t>
  </si>
  <si>
    <t>36/A del 30/11/2016</t>
  </si>
  <si>
    <t>0000004/PA del 22/12/2016</t>
  </si>
  <si>
    <t>6S019 del 28/10/2016</t>
  </si>
  <si>
    <t>6S256 del 21/11/2016</t>
  </si>
  <si>
    <t>2124 del 24/11/2016</t>
  </si>
  <si>
    <t>1614000552/PA del 28/12/2016</t>
  </si>
  <si>
    <t>2864/2016 del 16/11/2016</t>
  </si>
  <si>
    <t>80/2016/EC del 16/11/2016</t>
  </si>
  <si>
    <t>0042 del 18/11/2016</t>
  </si>
  <si>
    <t>2928/2016 del 25/11/2016</t>
  </si>
  <si>
    <t>00000718/99/2016 del 26/11/2016</t>
  </si>
  <si>
    <t>F215 del 05/12/2016</t>
  </si>
  <si>
    <t>F233 del 21/12/2016</t>
  </si>
  <si>
    <t>20164E34135 del 12/10/2016</t>
  </si>
  <si>
    <t>20164E34414 del 13/10/2016</t>
  </si>
  <si>
    <t>113/PA del 27/10/2016</t>
  </si>
  <si>
    <t>A  722 del 29/10/2016</t>
  </si>
  <si>
    <t>A  765 del 12/11/2016</t>
  </si>
  <si>
    <t>2526/PA del 17/11/2016</t>
  </si>
  <si>
    <t>8716322807 del 18/11/2016</t>
  </si>
  <si>
    <t>8716343684 del 07/12/2016</t>
  </si>
  <si>
    <t>398/SP del 03/11/2016</t>
  </si>
  <si>
    <t>2016  1983 del 07/12/2016</t>
  </si>
  <si>
    <t>FATTPA 5_16 del 20/12/2016</t>
  </si>
  <si>
    <t>2947/PA del 22/12/2016</t>
  </si>
  <si>
    <t>6820161020001939 del 20/10/2016</t>
  </si>
  <si>
    <t>8W00758723 del 06/12/2016</t>
  </si>
  <si>
    <t>8W00759755 del 06/12/2016</t>
  </si>
  <si>
    <t>8W00756024 del 06/12/2016</t>
  </si>
  <si>
    <t>024/2017 del 02/05/2017</t>
  </si>
  <si>
    <t>026/2017 del 02/05/2017</t>
  </si>
  <si>
    <t>025/2017 del 02/05/2017</t>
  </si>
  <si>
    <t>8717124999 del 03/05/2017</t>
  </si>
  <si>
    <t>00000320/99/2017 del 20/03/2017</t>
  </si>
  <si>
    <t>12A/PA del 22/02/2017</t>
  </si>
  <si>
    <t>FE-012-2017 del 12/04/2017</t>
  </si>
  <si>
    <t>FATTPA 4_17 del 26/04/2017</t>
  </si>
  <si>
    <t>FATTPA 6_17 del 04/05/2017</t>
  </si>
  <si>
    <t>1423E del 12/04/2017</t>
  </si>
  <si>
    <t>8W00219691 del 06/04/2017</t>
  </si>
  <si>
    <t>8W00220792 del 06/04/2017</t>
  </si>
  <si>
    <t>8W00217668 del 06/04/2017</t>
  </si>
  <si>
    <t>0000027\/06 del 30/04/2017</t>
  </si>
  <si>
    <t>0000028\/06 del 30/04/2017</t>
  </si>
  <si>
    <t>6/2017 del 03/05/2017</t>
  </si>
  <si>
    <t>FATTPA 7_17 del 05/05/2017</t>
  </si>
  <si>
    <t>33 del 10/05/2017</t>
  </si>
  <si>
    <t>FATTPA 1_17 del 10/05/2017</t>
  </si>
  <si>
    <t>FATTPA 5_17 del 02/05/2017</t>
  </si>
  <si>
    <t>FATTPA 6_17 del 11/05/2017</t>
  </si>
  <si>
    <t>48 del 18/05/2017</t>
  </si>
  <si>
    <t>49 del 18/05/2017</t>
  </si>
  <si>
    <t>FATTPA 55_17 del 18/05/2017</t>
  </si>
  <si>
    <t>8717151408 del 23/05/2017</t>
  </si>
  <si>
    <t>40 del 21/04/2017</t>
  </si>
  <si>
    <t>26/PA del 30/04/2017</t>
  </si>
  <si>
    <t>46 del 21/04/2017</t>
  </si>
  <si>
    <t>390/PA del 05/05/2017</t>
  </si>
  <si>
    <t>19/A del 09/05/2017</t>
  </si>
  <si>
    <t>1PA/2017 del 18/05/2017</t>
  </si>
  <si>
    <t>FATTPA 10_17 del 26/05/2017</t>
  </si>
  <si>
    <t>1013/PA del 27/05/2017</t>
  </si>
  <si>
    <t>62/2017/EC del 29/04/2017</t>
  </si>
  <si>
    <t>20-01 del 30/05/2017</t>
  </si>
  <si>
    <t>V5/0035674 del 30/11/2016</t>
  </si>
  <si>
    <t>V5/0035675 del 30/11/2016</t>
  </si>
  <si>
    <t>FATTPA 11_17 del 02/06/2017</t>
  </si>
  <si>
    <t>52/E del 31/05/2017</t>
  </si>
  <si>
    <t>38 del 01/06/2017</t>
  </si>
  <si>
    <t>V5/0014917 del 30/04/2017</t>
  </si>
  <si>
    <t>V5/0014918 del 30/04/2017</t>
  </si>
  <si>
    <t>008765 del 31/05/2017</t>
  </si>
  <si>
    <t>142/SP del 16/05/2017</t>
  </si>
  <si>
    <t>0000007 del 07/06/2017</t>
  </si>
  <si>
    <t>917N del 13/06/2017</t>
  </si>
  <si>
    <t>8717182069 del 15/06/2017</t>
  </si>
  <si>
    <t>FATTPA 13_17 del 16/06/2017</t>
  </si>
  <si>
    <t>FATTPA 14_17 del 17/06/2017</t>
  </si>
  <si>
    <t>8W00347889 del 07/06/2017</t>
  </si>
  <si>
    <t>8W00350581 del 07/06/2017</t>
  </si>
  <si>
    <t>8W00347845 del 07/06/2017</t>
  </si>
  <si>
    <t>FA-14 del 21/06/2017</t>
  </si>
  <si>
    <t>224 del 15/06/2017</t>
  </si>
  <si>
    <t>1/E del 22/06/2017</t>
  </si>
  <si>
    <t>11/2017 del 28/06/2017</t>
  </si>
  <si>
    <t>1520780 del 03/07/2017</t>
  </si>
  <si>
    <t>FATTPA 16_17 del 05/07/2017</t>
  </si>
  <si>
    <t>A4 del 05/07/2017</t>
  </si>
  <si>
    <t>1335/PA del 07/07/2017</t>
  </si>
  <si>
    <t>CTPA-6 del 12/07/2017</t>
  </si>
  <si>
    <t>13 del 18/05/2017</t>
  </si>
  <si>
    <t>A96 del 05/07/2017</t>
  </si>
  <si>
    <t>V5/0021686 del 30/06/2017</t>
  </si>
  <si>
    <t>8717199558 del 17/07/2017</t>
  </si>
  <si>
    <t>1366/PA del 13/07/2017</t>
  </si>
  <si>
    <t>1235 del 18/07/2017</t>
  </si>
  <si>
    <t>188/SP del 07/07/2017</t>
  </si>
  <si>
    <t>617/PA del 31/07/2017</t>
  </si>
  <si>
    <t>27/A del 31/07/2017</t>
  </si>
  <si>
    <t>1418/PA del 03/08/2017</t>
  </si>
  <si>
    <t>FATTPA 26_17 del 25/08/2017</t>
  </si>
  <si>
    <t>CTPA-7 del 31/08/2017</t>
  </si>
  <si>
    <t>8W00473398 del 07/08/2017</t>
  </si>
  <si>
    <t>8W00473856 del 07/08/2017</t>
  </si>
  <si>
    <t>V5/0025869 del 21/08/2017</t>
  </si>
  <si>
    <t>V5/0025868 del 21/08/2017</t>
  </si>
  <si>
    <t>V5/0025981 del 21/08/2017</t>
  </si>
  <si>
    <t>V5/0025982 del 21/08/2017</t>
  </si>
  <si>
    <t>V5/0026073 del 21/08/2017</t>
  </si>
  <si>
    <t>V5/0026074 del 21/08/2017</t>
  </si>
  <si>
    <t>8717244040 del 31/08/2017</t>
  </si>
  <si>
    <t>232/SP del 03/08/2017</t>
  </si>
  <si>
    <t>FATTPA 1_17 del 04/09/2017</t>
  </si>
  <si>
    <t>FATTPA 27_17 del 08/09/2017</t>
  </si>
  <si>
    <t>8717285411 del 22/09/2017</t>
  </si>
  <si>
    <t>FATTPA 29_17 del 22/09/2017</t>
  </si>
  <si>
    <t>2552 del 26/09/2017</t>
  </si>
  <si>
    <t>017466 del 30/09/2017</t>
  </si>
  <si>
    <t>CTPA-8 del 24/09/2017</t>
  </si>
  <si>
    <t>A  593 del 21/10/2017</t>
  </si>
  <si>
    <t>2017  1473 del 20/09/2017</t>
  </si>
  <si>
    <t>32/A del 30/09/2017</t>
  </si>
  <si>
    <t>000008-2017-E del 26/09/2017</t>
  </si>
  <si>
    <t>1708 del 27/10/2017</t>
  </si>
  <si>
    <t>8717325000 del 23/10/2017</t>
  </si>
  <si>
    <t>2053/PA del 26/10/2017</t>
  </si>
  <si>
    <t>809/PA del 23/10/2017</t>
  </si>
  <si>
    <t>A  592 del 21/10/2017</t>
  </si>
  <si>
    <t>1981/PA del 20/10/2017</t>
  </si>
  <si>
    <t>20174E29405 del 04/10/2017</t>
  </si>
  <si>
    <t>20174E28355 del 27/09/2017</t>
  </si>
  <si>
    <t>1700/PA del 26/09/2017</t>
  </si>
  <si>
    <t>1658/PA del 22/09/2017</t>
  </si>
  <si>
    <t>2145/PA del 09/11/2017</t>
  </si>
  <si>
    <t>1278N del 24/10/2017</t>
  </si>
  <si>
    <t>1312N del 31/10/2017</t>
  </si>
  <si>
    <t>39/A del 31/10/2017</t>
  </si>
  <si>
    <t>848/PA del 07/11/2017</t>
  </si>
  <si>
    <t>02225/17 del 02/11/2017</t>
  </si>
  <si>
    <t>508/2017/SC del 02/11/2017</t>
  </si>
  <si>
    <t>FATTPA 32_17 del 31/10/2017</t>
  </si>
  <si>
    <t>823/PA del 30/10/2017</t>
  </si>
  <si>
    <t>219/05 del 31/10/2017</t>
  </si>
  <si>
    <t>044/2017 del 31/10/2017</t>
  </si>
  <si>
    <t>1031/2017 del 16/11/2017</t>
  </si>
  <si>
    <t>529/2017/SC del 21/11/2017</t>
  </si>
  <si>
    <t>123/PA del 14/11/2017</t>
  </si>
  <si>
    <t>29-01 del 15/11/2017</t>
  </si>
  <si>
    <t>323/SP del 08/11/2017</t>
  </si>
  <si>
    <t>A  674 del 18/11/2017</t>
  </si>
  <si>
    <t>8717346257 del 15/11/2017</t>
  </si>
  <si>
    <t>03/07 del 09/10/2017</t>
  </si>
  <si>
    <t>V5/0036079 del 31/10/2017</t>
  </si>
  <si>
    <t>V5/0036078 del 31/10/2017</t>
  </si>
  <si>
    <t>20174E33372 del 07/11/2017</t>
  </si>
  <si>
    <t>102/E del 03/11/2017</t>
  </si>
  <si>
    <t>1041/2017 del 23/11/2017</t>
  </si>
  <si>
    <t>2017  1950 del 20/11/2017</t>
  </si>
  <si>
    <t>052/2017 del 21/11/2017</t>
  </si>
  <si>
    <t>560/2017/SC del 29/11/2017</t>
  </si>
  <si>
    <t>25</t>
  </si>
  <si>
    <t>23</t>
  </si>
  <si>
    <t>34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</si>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</sst>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2017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172</v>
      </c>
      <c r="B9" s="35"/>
      <c r="C9" s="34">
        <f>SUM(C13:C16)</f>
        <v>353133.77999999997</v>
      </c>
      <c r="D9" s="35"/>
      <c r="E9" s="40">
        <f>('Trimestre 1'!H1+'Trimestre 2'!H1+'Trimestre 3'!H1+'Trimestre 4'!H1)/C9</f>
        <v>-3.0222659525803515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32</v>
      </c>
      <c r="C13" s="29">
        <f>'Trimestre 1'!B1</f>
        <v>70261.74000000002</v>
      </c>
      <c r="D13" s="29">
        <f>'Trimestre 1'!G1</f>
        <v>56.090647911651473</v>
      </c>
      <c r="E13" s="29">
        <v>58160.03</v>
      </c>
      <c r="F13" s="33" t="s">
        <v>185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58</v>
      </c>
      <c r="C14" s="29">
        <f>'Trimestre 2'!B1</f>
        <v>121354.79999999997</v>
      </c>
      <c r="D14" s="29">
        <f>'Trimestre 2'!G1</f>
        <v>-14.495680352157482</v>
      </c>
      <c r="E14" s="29">
        <v>35211.14</v>
      </c>
      <c r="F14" s="33" t="s">
        <v>186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35</v>
      </c>
      <c r="C15" s="29">
        <f>'Trimestre 3'!B1</f>
        <v>68290.11</v>
      </c>
      <c r="D15" s="29">
        <f>'Trimestre 3'!G1</f>
        <v>-15.734333712451186</v>
      </c>
      <c r="E15" s="29">
        <v>31583.61</v>
      </c>
      <c r="F15" s="33" t="s">
        <v>187</v>
      </c>
    </row>
    <row r="16" spans="1:11" ht="21.75" customHeight="1" x14ac:dyDescent="0.25">
      <c r="A16" s="28" t="s">
        <v>16</v>
      </c>
      <c r="B16" s="17">
        <f>'Trimestre 4'!C1</f>
        <v>47</v>
      </c>
      <c r="C16" s="29">
        <f>'Trimestre 4'!B1</f>
        <v>93227.13</v>
      </c>
      <c r="D16" s="29">
        <f>'Trimestre 4'!G1</f>
        <v>-23.326589051920831</v>
      </c>
      <c r="E16" s="29">
        <v>96118.43</v>
      </c>
      <c r="F16" s="33" t="s">
        <v>188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70261.74000000002</v>
      </c>
      <c r="C1">
        <f>COUNTA(A4:A203)</f>
        <v>32</v>
      </c>
      <c r="G1" s="16">
        <f>IF(B1&lt;&gt;0,H1/B1,0)</f>
        <v>56.090647911651473</v>
      </c>
      <c r="H1" s="15">
        <f>SUM(H4:H195)</f>
        <v>3941026.52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7668</v>
      </c>
      <c r="C4" s="13">
        <v>42728</v>
      </c>
      <c r="D4" s="13">
        <v>42762</v>
      </c>
      <c r="E4" s="13"/>
      <c r="F4" s="13"/>
      <c r="G4" s="1">
        <f>D4-C4-(F4-E4)</f>
        <v>34</v>
      </c>
      <c r="H4" s="12">
        <f>B4*G4</f>
        <v>260712</v>
      </c>
    </row>
    <row r="5" spans="1:8" x14ac:dyDescent="0.25">
      <c r="A5" s="19" t="s">
        <v>23</v>
      </c>
      <c r="B5" s="12">
        <v>7668</v>
      </c>
      <c r="C5" s="13">
        <v>42733</v>
      </c>
      <c r="D5" s="13">
        <v>42762</v>
      </c>
      <c r="E5" s="13"/>
      <c r="F5" s="13"/>
      <c r="G5" s="1">
        <f t="shared" ref="G5:G68" si="0">D5-C5-(F5-E5)</f>
        <v>29</v>
      </c>
      <c r="H5" s="12">
        <f t="shared" ref="H5:H68" si="1">B5*G5</f>
        <v>222372</v>
      </c>
    </row>
    <row r="6" spans="1:8" x14ac:dyDescent="0.25">
      <c r="A6" s="19" t="s">
        <v>24</v>
      </c>
      <c r="B6" s="12">
        <v>1523.7</v>
      </c>
      <c r="C6" s="13">
        <v>42757</v>
      </c>
      <c r="D6" s="13">
        <v>42775</v>
      </c>
      <c r="E6" s="13"/>
      <c r="F6" s="13"/>
      <c r="G6" s="1">
        <f t="shared" si="0"/>
        <v>18</v>
      </c>
      <c r="H6" s="12">
        <f t="shared" si="1"/>
        <v>27426.600000000002</v>
      </c>
    </row>
    <row r="7" spans="1:8" x14ac:dyDescent="0.25">
      <c r="A7" s="19" t="s">
        <v>25</v>
      </c>
      <c r="B7" s="12">
        <v>148.9</v>
      </c>
      <c r="C7" s="13">
        <v>42757</v>
      </c>
      <c r="D7" s="13">
        <v>42775</v>
      </c>
      <c r="E7" s="13"/>
      <c r="F7" s="13"/>
      <c r="G7" s="1">
        <f t="shared" si="0"/>
        <v>18</v>
      </c>
      <c r="H7" s="12">
        <f t="shared" si="1"/>
        <v>2680.2000000000003</v>
      </c>
    </row>
    <row r="8" spans="1:8" x14ac:dyDescent="0.25">
      <c r="A8" s="19" t="s">
        <v>26</v>
      </c>
      <c r="B8" s="12">
        <v>1000</v>
      </c>
      <c r="C8" s="13">
        <v>42763</v>
      </c>
      <c r="D8" s="13">
        <v>42787</v>
      </c>
      <c r="E8" s="13"/>
      <c r="F8" s="13"/>
      <c r="G8" s="1">
        <f t="shared" si="0"/>
        <v>24</v>
      </c>
      <c r="H8" s="12">
        <f t="shared" si="1"/>
        <v>24000</v>
      </c>
    </row>
    <row r="9" spans="1:8" x14ac:dyDescent="0.25">
      <c r="A9" s="19" t="s">
        <v>27</v>
      </c>
      <c r="B9" s="12">
        <v>94.26</v>
      </c>
      <c r="C9" s="13">
        <v>42708</v>
      </c>
      <c r="D9" s="13">
        <v>42796</v>
      </c>
      <c r="E9" s="13"/>
      <c r="F9" s="13"/>
      <c r="G9" s="1">
        <f t="shared" si="0"/>
        <v>88</v>
      </c>
      <c r="H9" s="12">
        <f t="shared" si="1"/>
        <v>8294.880000000001</v>
      </c>
    </row>
    <row r="10" spans="1:8" x14ac:dyDescent="0.25">
      <c r="A10" s="19" t="s">
        <v>28</v>
      </c>
      <c r="B10" s="12">
        <v>573.77</v>
      </c>
      <c r="C10" s="13">
        <v>42728</v>
      </c>
      <c r="D10" s="13">
        <v>42796</v>
      </c>
      <c r="E10" s="13"/>
      <c r="F10" s="13"/>
      <c r="G10" s="1">
        <f t="shared" si="0"/>
        <v>68</v>
      </c>
      <c r="H10" s="12">
        <f t="shared" si="1"/>
        <v>39016.36</v>
      </c>
    </row>
    <row r="11" spans="1:8" x14ac:dyDescent="0.25">
      <c r="A11" s="19" t="s">
        <v>29</v>
      </c>
      <c r="B11" s="12">
        <v>63.6</v>
      </c>
      <c r="C11" s="13">
        <v>42732</v>
      </c>
      <c r="D11" s="13">
        <v>42796</v>
      </c>
      <c r="E11" s="13"/>
      <c r="F11" s="13"/>
      <c r="G11" s="1">
        <f t="shared" si="0"/>
        <v>64</v>
      </c>
      <c r="H11" s="12">
        <f t="shared" si="1"/>
        <v>4070.4</v>
      </c>
    </row>
    <row r="12" spans="1:8" x14ac:dyDescent="0.25">
      <c r="A12" s="19" t="s">
        <v>30</v>
      </c>
      <c r="B12" s="12">
        <v>268.77999999999997</v>
      </c>
      <c r="C12" s="13">
        <v>42763</v>
      </c>
      <c r="D12" s="13">
        <v>42803</v>
      </c>
      <c r="E12" s="13"/>
      <c r="F12" s="13"/>
      <c r="G12" s="1">
        <f t="shared" si="0"/>
        <v>40</v>
      </c>
      <c r="H12" s="12">
        <f t="shared" si="1"/>
        <v>10751.199999999999</v>
      </c>
    </row>
    <row r="13" spans="1:8" x14ac:dyDescent="0.25">
      <c r="A13" s="19" t="s">
        <v>31</v>
      </c>
      <c r="B13" s="12">
        <v>688</v>
      </c>
      <c r="C13" s="13">
        <v>42741</v>
      </c>
      <c r="D13" s="13">
        <v>42803</v>
      </c>
      <c r="E13" s="13"/>
      <c r="F13" s="13"/>
      <c r="G13" s="1">
        <f t="shared" si="0"/>
        <v>62</v>
      </c>
      <c r="H13" s="12">
        <f t="shared" si="1"/>
        <v>42656</v>
      </c>
    </row>
    <row r="14" spans="1:8" x14ac:dyDescent="0.25">
      <c r="A14" s="19" t="s">
        <v>32</v>
      </c>
      <c r="B14" s="12">
        <v>6880</v>
      </c>
      <c r="C14" s="13">
        <v>42728</v>
      </c>
      <c r="D14" s="13">
        <v>42803</v>
      </c>
      <c r="E14" s="13"/>
      <c r="F14" s="13"/>
      <c r="G14" s="1">
        <f t="shared" si="0"/>
        <v>75</v>
      </c>
      <c r="H14" s="12">
        <f t="shared" si="1"/>
        <v>516000</v>
      </c>
    </row>
    <row r="15" spans="1:8" x14ac:dyDescent="0.25">
      <c r="A15" s="19" t="s">
        <v>33</v>
      </c>
      <c r="B15" s="12">
        <v>6826.25</v>
      </c>
      <c r="C15" s="13">
        <v>42725</v>
      </c>
      <c r="D15" s="13">
        <v>42803</v>
      </c>
      <c r="E15" s="13"/>
      <c r="F15" s="13"/>
      <c r="G15" s="1">
        <f t="shared" si="0"/>
        <v>78</v>
      </c>
      <c r="H15" s="12">
        <f t="shared" si="1"/>
        <v>532447.5</v>
      </c>
    </row>
    <row r="16" spans="1:8" x14ac:dyDescent="0.25">
      <c r="A16" s="19" t="s">
        <v>34</v>
      </c>
      <c r="B16" s="12">
        <v>688</v>
      </c>
      <c r="C16" s="13">
        <v>42750</v>
      </c>
      <c r="D16" s="13">
        <v>42805</v>
      </c>
      <c r="E16" s="13"/>
      <c r="F16" s="13"/>
      <c r="G16" s="1">
        <f t="shared" si="0"/>
        <v>55</v>
      </c>
      <c r="H16" s="12">
        <f t="shared" si="1"/>
        <v>37840</v>
      </c>
    </row>
    <row r="17" spans="1:8" x14ac:dyDescent="0.25">
      <c r="A17" s="19" t="s">
        <v>35</v>
      </c>
      <c r="B17" s="12">
        <v>15225</v>
      </c>
      <c r="C17" s="13">
        <v>42734</v>
      </c>
      <c r="D17" s="13">
        <v>42805</v>
      </c>
      <c r="E17" s="13"/>
      <c r="F17" s="13"/>
      <c r="G17" s="1">
        <f t="shared" si="0"/>
        <v>71</v>
      </c>
      <c r="H17" s="12">
        <f t="shared" si="1"/>
        <v>1080975</v>
      </c>
    </row>
    <row r="18" spans="1:8" x14ac:dyDescent="0.25">
      <c r="A18" s="19" t="s">
        <v>36</v>
      </c>
      <c r="B18" s="12">
        <v>55</v>
      </c>
      <c r="C18" s="13">
        <v>42740</v>
      </c>
      <c r="D18" s="13">
        <v>42805</v>
      </c>
      <c r="E18" s="13"/>
      <c r="F18" s="13"/>
      <c r="G18" s="1">
        <f t="shared" si="0"/>
        <v>65</v>
      </c>
      <c r="H18" s="12">
        <f t="shared" si="1"/>
        <v>3575</v>
      </c>
    </row>
    <row r="19" spans="1:8" x14ac:dyDescent="0.25">
      <c r="A19" s="19" t="s">
        <v>37</v>
      </c>
      <c r="B19" s="12">
        <v>17663.93</v>
      </c>
      <c r="C19" s="13">
        <v>42756</v>
      </c>
      <c r="D19" s="13">
        <v>42805</v>
      </c>
      <c r="E19" s="13"/>
      <c r="F19" s="13"/>
      <c r="G19" s="1">
        <f t="shared" si="0"/>
        <v>49</v>
      </c>
      <c r="H19" s="12">
        <f t="shared" si="1"/>
        <v>865532.57000000007</v>
      </c>
    </row>
    <row r="20" spans="1:8" x14ac:dyDescent="0.25">
      <c r="A20" s="19" t="s">
        <v>38</v>
      </c>
      <c r="B20" s="12">
        <v>91.74</v>
      </c>
      <c r="C20" s="13">
        <v>42692</v>
      </c>
      <c r="D20" s="13">
        <v>42805</v>
      </c>
      <c r="E20" s="13"/>
      <c r="F20" s="13"/>
      <c r="G20" s="1">
        <f t="shared" si="0"/>
        <v>113</v>
      </c>
      <c r="H20" s="12">
        <f t="shared" si="1"/>
        <v>10366.619999999999</v>
      </c>
    </row>
    <row r="21" spans="1:8" x14ac:dyDescent="0.25">
      <c r="A21" s="19" t="s">
        <v>39</v>
      </c>
      <c r="B21" s="12">
        <v>59.17</v>
      </c>
      <c r="C21" s="13">
        <v>42692</v>
      </c>
      <c r="D21" s="13">
        <v>42805</v>
      </c>
      <c r="E21" s="13"/>
      <c r="F21" s="13"/>
      <c r="G21" s="1">
        <f t="shared" si="0"/>
        <v>113</v>
      </c>
      <c r="H21" s="12">
        <f t="shared" si="1"/>
        <v>6686.21</v>
      </c>
    </row>
    <row r="22" spans="1:8" x14ac:dyDescent="0.25">
      <c r="A22" s="19" t="s">
        <v>40</v>
      </c>
      <c r="B22" s="12">
        <v>482.96</v>
      </c>
      <c r="C22" s="13">
        <v>42701</v>
      </c>
      <c r="D22" s="13">
        <v>42805</v>
      </c>
      <c r="E22" s="13"/>
      <c r="F22" s="13"/>
      <c r="G22" s="1">
        <f t="shared" si="0"/>
        <v>104</v>
      </c>
      <c r="H22" s="12">
        <f t="shared" si="1"/>
        <v>50227.839999999997</v>
      </c>
    </row>
    <row r="23" spans="1:8" x14ac:dyDescent="0.25">
      <c r="A23" s="19" t="s">
        <v>41</v>
      </c>
      <c r="B23" s="12">
        <v>700</v>
      </c>
      <c r="C23" s="13">
        <v>42706</v>
      </c>
      <c r="D23" s="13">
        <v>42805</v>
      </c>
      <c r="E23" s="13"/>
      <c r="F23" s="13"/>
      <c r="G23" s="1">
        <f t="shared" si="0"/>
        <v>99</v>
      </c>
      <c r="H23" s="12">
        <f t="shared" si="1"/>
        <v>69300</v>
      </c>
    </row>
    <row r="24" spans="1:8" x14ac:dyDescent="0.25">
      <c r="A24" s="19" t="s">
        <v>42</v>
      </c>
      <c r="B24" s="12">
        <v>84</v>
      </c>
      <c r="C24" s="13">
        <v>42718</v>
      </c>
      <c r="D24" s="13">
        <v>42805</v>
      </c>
      <c r="E24" s="13"/>
      <c r="F24" s="13"/>
      <c r="G24" s="1">
        <f t="shared" si="0"/>
        <v>87</v>
      </c>
      <c r="H24" s="12">
        <f t="shared" si="1"/>
        <v>7308</v>
      </c>
    </row>
    <row r="25" spans="1:8" x14ac:dyDescent="0.25">
      <c r="A25" s="19" t="s">
        <v>43</v>
      </c>
      <c r="B25" s="12">
        <v>76.8</v>
      </c>
      <c r="C25" s="13">
        <v>42722</v>
      </c>
      <c r="D25" s="13">
        <v>42805</v>
      </c>
      <c r="E25" s="13"/>
      <c r="F25" s="13"/>
      <c r="G25" s="1">
        <f t="shared" si="0"/>
        <v>83</v>
      </c>
      <c r="H25" s="12">
        <f t="shared" si="1"/>
        <v>6374.4</v>
      </c>
    </row>
    <row r="26" spans="1:8" x14ac:dyDescent="0.25">
      <c r="A26" s="19" t="s">
        <v>44</v>
      </c>
      <c r="B26" s="12">
        <v>19.21</v>
      </c>
      <c r="C26" s="13">
        <v>42723</v>
      </c>
      <c r="D26" s="13">
        <v>42805</v>
      </c>
      <c r="E26" s="13"/>
      <c r="F26" s="13"/>
      <c r="G26" s="1">
        <f t="shared" si="0"/>
        <v>82</v>
      </c>
      <c r="H26" s="12">
        <f t="shared" si="1"/>
        <v>1575.22</v>
      </c>
    </row>
    <row r="27" spans="1:8" x14ac:dyDescent="0.25">
      <c r="A27" s="19" t="s">
        <v>45</v>
      </c>
      <c r="B27" s="12">
        <v>126.28</v>
      </c>
      <c r="C27" s="13">
        <v>42748</v>
      </c>
      <c r="D27" s="13">
        <v>42805</v>
      </c>
      <c r="E27" s="13"/>
      <c r="F27" s="13"/>
      <c r="G27" s="1">
        <f t="shared" si="0"/>
        <v>57</v>
      </c>
      <c r="H27" s="12">
        <f t="shared" si="1"/>
        <v>7197.96</v>
      </c>
    </row>
    <row r="28" spans="1:8" x14ac:dyDescent="0.25">
      <c r="A28" s="19" t="s">
        <v>46</v>
      </c>
      <c r="B28" s="12">
        <v>435</v>
      </c>
      <c r="C28" s="13">
        <v>42728</v>
      </c>
      <c r="D28" s="13">
        <v>42810</v>
      </c>
      <c r="E28" s="13"/>
      <c r="F28" s="13"/>
      <c r="G28" s="1">
        <f t="shared" si="0"/>
        <v>82</v>
      </c>
      <c r="H28" s="12">
        <f t="shared" si="1"/>
        <v>35670</v>
      </c>
    </row>
    <row r="29" spans="1:8" x14ac:dyDescent="0.25">
      <c r="A29" s="19" t="s">
        <v>47</v>
      </c>
      <c r="B29" s="12">
        <v>294.5</v>
      </c>
      <c r="C29" s="13">
        <v>42749</v>
      </c>
      <c r="D29" s="13">
        <v>42810</v>
      </c>
      <c r="E29" s="13"/>
      <c r="F29" s="13"/>
      <c r="G29" s="1">
        <f t="shared" si="0"/>
        <v>61</v>
      </c>
      <c r="H29" s="12">
        <f t="shared" si="1"/>
        <v>17964.5</v>
      </c>
    </row>
    <row r="30" spans="1:8" x14ac:dyDescent="0.25">
      <c r="A30" s="19" t="s">
        <v>48</v>
      </c>
      <c r="B30" s="12">
        <v>300</v>
      </c>
      <c r="C30" s="13">
        <v>42755</v>
      </c>
      <c r="D30" s="13">
        <v>42810</v>
      </c>
      <c r="E30" s="13"/>
      <c r="F30" s="13"/>
      <c r="G30" s="1">
        <f t="shared" si="0"/>
        <v>55</v>
      </c>
      <c r="H30" s="12">
        <f t="shared" si="1"/>
        <v>16500</v>
      </c>
    </row>
    <row r="31" spans="1:8" x14ac:dyDescent="0.25">
      <c r="A31" s="19" t="s">
        <v>49</v>
      </c>
      <c r="B31" s="12">
        <v>270.89</v>
      </c>
      <c r="C31" s="13">
        <v>42756</v>
      </c>
      <c r="D31" s="13">
        <v>42810</v>
      </c>
      <c r="E31" s="13"/>
      <c r="F31" s="13"/>
      <c r="G31" s="1">
        <f t="shared" si="0"/>
        <v>54</v>
      </c>
      <c r="H31" s="12">
        <f t="shared" si="1"/>
        <v>14628.06</v>
      </c>
    </row>
    <row r="32" spans="1:8" x14ac:dyDescent="0.25">
      <c r="A32" s="19" t="s">
        <v>50</v>
      </c>
      <c r="B32" s="12">
        <v>60</v>
      </c>
      <c r="C32" s="13">
        <v>42695</v>
      </c>
      <c r="D32" s="13">
        <v>42810</v>
      </c>
      <c r="E32" s="13"/>
      <c r="F32" s="13"/>
      <c r="G32" s="1">
        <f t="shared" si="0"/>
        <v>115</v>
      </c>
      <c r="H32" s="12">
        <f t="shared" si="1"/>
        <v>6900</v>
      </c>
    </row>
    <row r="33" spans="1:8" x14ac:dyDescent="0.25">
      <c r="A33" s="19" t="s">
        <v>51</v>
      </c>
      <c r="B33" s="12">
        <v>68.599999999999994</v>
      </c>
      <c r="C33" s="13">
        <v>42763</v>
      </c>
      <c r="D33" s="13">
        <v>42816</v>
      </c>
      <c r="E33" s="13"/>
      <c r="F33" s="13"/>
      <c r="G33" s="1">
        <f t="shared" si="0"/>
        <v>53</v>
      </c>
      <c r="H33" s="12">
        <f t="shared" si="1"/>
        <v>3635.7999999999997</v>
      </c>
    </row>
    <row r="34" spans="1:8" x14ac:dyDescent="0.25">
      <c r="A34" s="19" t="s">
        <v>52</v>
      </c>
      <c r="B34" s="12">
        <v>55</v>
      </c>
      <c r="C34" s="13">
        <v>42763</v>
      </c>
      <c r="D34" s="13">
        <v>42816</v>
      </c>
      <c r="E34" s="13"/>
      <c r="F34" s="13"/>
      <c r="G34" s="1">
        <f t="shared" si="0"/>
        <v>53</v>
      </c>
      <c r="H34" s="12">
        <f t="shared" si="1"/>
        <v>2915</v>
      </c>
    </row>
    <row r="35" spans="1:8" x14ac:dyDescent="0.25">
      <c r="A35" s="19" t="s">
        <v>53</v>
      </c>
      <c r="B35" s="12">
        <v>102.4</v>
      </c>
      <c r="C35" s="13">
        <v>42763</v>
      </c>
      <c r="D35" s="13">
        <v>42816</v>
      </c>
      <c r="E35" s="13"/>
      <c r="F35" s="13"/>
      <c r="G35" s="1">
        <f t="shared" si="0"/>
        <v>53</v>
      </c>
      <c r="H35" s="12">
        <f t="shared" si="1"/>
        <v>5427.2000000000007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121354.79999999997</v>
      </c>
      <c r="C1">
        <f>COUNTA(A4:A203)</f>
        <v>58</v>
      </c>
      <c r="G1" s="16">
        <f>IF(B1&lt;&gt;0,H1/B1,0)</f>
        <v>-14.495680352157482</v>
      </c>
      <c r="H1" s="15">
        <f>SUM(H4:H195)</f>
        <v>-1759120.3900000004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54</v>
      </c>
      <c r="B4" s="12">
        <v>6826.25</v>
      </c>
      <c r="C4" s="13">
        <v>42888</v>
      </c>
      <c r="D4" s="13">
        <v>42858</v>
      </c>
      <c r="E4" s="13"/>
      <c r="F4" s="13"/>
      <c r="G4" s="1">
        <f>D4-C4-(F4-E4)</f>
        <v>-30</v>
      </c>
      <c r="H4" s="12">
        <f>B4*G4</f>
        <v>-204787.5</v>
      </c>
    </row>
    <row r="5" spans="1:8" x14ac:dyDescent="0.25">
      <c r="A5" s="19" t="s">
        <v>55</v>
      </c>
      <c r="B5" s="12">
        <v>19659.599999999999</v>
      </c>
      <c r="C5" s="13">
        <v>42888</v>
      </c>
      <c r="D5" s="13">
        <v>42858</v>
      </c>
      <c r="E5" s="13"/>
      <c r="F5" s="13"/>
      <c r="G5" s="1">
        <f t="shared" ref="G5:G68" si="0">D5-C5-(F5-E5)</f>
        <v>-30</v>
      </c>
      <c r="H5" s="12">
        <f t="shared" ref="H5:H68" si="1">B5*G5</f>
        <v>-589788</v>
      </c>
    </row>
    <row r="6" spans="1:8" x14ac:dyDescent="0.25">
      <c r="A6" s="19" t="s">
        <v>56</v>
      </c>
      <c r="B6" s="12">
        <v>1256.03</v>
      </c>
      <c r="C6" s="13">
        <v>42888</v>
      </c>
      <c r="D6" s="13">
        <v>42858</v>
      </c>
      <c r="E6" s="13"/>
      <c r="F6" s="13"/>
      <c r="G6" s="1">
        <f t="shared" si="0"/>
        <v>-30</v>
      </c>
      <c r="H6" s="12">
        <f t="shared" si="1"/>
        <v>-37680.9</v>
      </c>
    </row>
    <row r="7" spans="1:8" x14ac:dyDescent="0.25">
      <c r="A7" s="19" t="s">
        <v>57</v>
      </c>
      <c r="B7" s="12">
        <v>96.32</v>
      </c>
      <c r="C7" s="13">
        <v>42889</v>
      </c>
      <c r="D7" s="13">
        <v>42860</v>
      </c>
      <c r="E7" s="13"/>
      <c r="F7" s="13"/>
      <c r="G7" s="1">
        <f t="shared" si="0"/>
        <v>-29</v>
      </c>
      <c r="H7" s="12">
        <f t="shared" si="1"/>
        <v>-2793.2799999999997</v>
      </c>
    </row>
    <row r="8" spans="1:8" x14ac:dyDescent="0.25">
      <c r="A8" s="19" t="s">
        <v>58</v>
      </c>
      <c r="B8" s="12">
        <v>27328</v>
      </c>
      <c r="C8" s="13">
        <v>42866</v>
      </c>
      <c r="D8" s="13">
        <v>42860</v>
      </c>
      <c r="E8" s="13"/>
      <c r="F8" s="13"/>
      <c r="G8" s="1">
        <f t="shared" si="0"/>
        <v>-6</v>
      </c>
      <c r="H8" s="12">
        <f t="shared" si="1"/>
        <v>-163968</v>
      </c>
    </row>
    <row r="9" spans="1:8" x14ac:dyDescent="0.25">
      <c r="A9" s="19" t="s">
        <v>59</v>
      </c>
      <c r="B9" s="12">
        <v>435</v>
      </c>
      <c r="C9" s="13">
        <v>42889</v>
      </c>
      <c r="D9" s="13">
        <v>42860</v>
      </c>
      <c r="E9" s="13"/>
      <c r="F9" s="13"/>
      <c r="G9" s="1">
        <f t="shared" si="0"/>
        <v>-29</v>
      </c>
      <c r="H9" s="12">
        <f t="shared" si="1"/>
        <v>-12615</v>
      </c>
    </row>
    <row r="10" spans="1:8" x14ac:dyDescent="0.25">
      <c r="A10" s="19" t="s">
        <v>59</v>
      </c>
      <c r="B10" s="12">
        <v>1015</v>
      </c>
      <c r="C10" s="13">
        <v>42889</v>
      </c>
      <c r="D10" s="13">
        <v>42860</v>
      </c>
      <c r="E10" s="13"/>
      <c r="F10" s="13"/>
      <c r="G10" s="1">
        <f t="shared" si="0"/>
        <v>-29</v>
      </c>
      <c r="H10" s="12">
        <f t="shared" si="1"/>
        <v>-29435</v>
      </c>
    </row>
    <row r="11" spans="1:8" x14ac:dyDescent="0.25">
      <c r="A11" s="19" t="s">
        <v>60</v>
      </c>
      <c r="B11" s="12">
        <v>1170</v>
      </c>
      <c r="C11" s="13">
        <v>42884</v>
      </c>
      <c r="D11" s="13">
        <v>42860</v>
      </c>
      <c r="E11" s="13"/>
      <c r="F11" s="13"/>
      <c r="G11" s="1">
        <f t="shared" si="0"/>
        <v>-24</v>
      </c>
      <c r="H11" s="12">
        <f t="shared" si="1"/>
        <v>-28080</v>
      </c>
    </row>
    <row r="12" spans="1:8" x14ac:dyDescent="0.25">
      <c r="A12" s="19" t="s">
        <v>61</v>
      </c>
      <c r="B12" s="12">
        <v>400</v>
      </c>
      <c r="C12" s="13">
        <v>42890</v>
      </c>
      <c r="D12" s="13">
        <v>42860</v>
      </c>
      <c r="E12" s="13"/>
      <c r="F12" s="13"/>
      <c r="G12" s="1">
        <f t="shared" si="0"/>
        <v>-30</v>
      </c>
      <c r="H12" s="12">
        <f t="shared" si="1"/>
        <v>-12000</v>
      </c>
    </row>
    <row r="13" spans="1:8" x14ac:dyDescent="0.25">
      <c r="A13" s="19" t="s">
        <v>62</v>
      </c>
      <c r="B13" s="12">
        <v>130</v>
      </c>
      <c r="C13" s="13">
        <v>42890</v>
      </c>
      <c r="D13" s="13">
        <v>42860</v>
      </c>
      <c r="E13" s="13"/>
      <c r="F13" s="13"/>
      <c r="G13" s="1">
        <f t="shared" si="0"/>
        <v>-30</v>
      </c>
      <c r="H13" s="12">
        <f t="shared" si="1"/>
        <v>-3900</v>
      </c>
    </row>
    <row r="14" spans="1:8" x14ac:dyDescent="0.25">
      <c r="A14" s="19" t="s">
        <v>63</v>
      </c>
      <c r="B14" s="12">
        <v>47</v>
      </c>
      <c r="C14" s="13">
        <v>42869</v>
      </c>
      <c r="D14" s="13">
        <v>42863</v>
      </c>
      <c r="E14" s="13"/>
      <c r="F14" s="13"/>
      <c r="G14" s="1">
        <f t="shared" si="0"/>
        <v>-6</v>
      </c>
      <c r="H14" s="12">
        <f t="shared" si="1"/>
        <v>-282</v>
      </c>
    </row>
    <row r="15" spans="1:8" x14ac:dyDescent="0.25">
      <c r="A15" s="19" t="s">
        <v>64</v>
      </c>
      <c r="B15" s="12">
        <v>102.4</v>
      </c>
      <c r="C15" s="13">
        <v>42876</v>
      </c>
      <c r="D15" s="13">
        <v>42863</v>
      </c>
      <c r="E15" s="13"/>
      <c r="F15" s="13"/>
      <c r="G15" s="1">
        <f t="shared" si="0"/>
        <v>-13</v>
      </c>
      <c r="H15" s="12">
        <f t="shared" si="1"/>
        <v>-1331.2</v>
      </c>
    </row>
    <row r="16" spans="1:8" x14ac:dyDescent="0.25">
      <c r="A16" s="19" t="s">
        <v>65</v>
      </c>
      <c r="B16" s="12">
        <v>27.5</v>
      </c>
      <c r="C16" s="13">
        <v>42876</v>
      </c>
      <c r="D16" s="13">
        <v>42863</v>
      </c>
      <c r="E16" s="13"/>
      <c r="F16" s="13"/>
      <c r="G16" s="1">
        <f t="shared" si="0"/>
        <v>-13</v>
      </c>
      <c r="H16" s="12">
        <f t="shared" si="1"/>
        <v>-357.5</v>
      </c>
    </row>
    <row r="17" spans="1:8" x14ac:dyDescent="0.25">
      <c r="A17" s="19" t="s">
        <v>66</v>
      </c>
      <c r="B17" s="12">
        <v>57.95</v>
      </c>
      <c r="C17" s="13">
        <v>42876</v>
      </c>
      <c r="D17" s="13">
        <v>42863</v>
      </c>
      <c r="E17" s="13"/>
      <c r="F17" s="13"/>
      <c r="G17" s="1">
        <f t="shared" si="0"/>
        <v>-13</v>
      </c>
      <c r="H17" s="12">
        <f t="shared" si="1"/>
        <v>-753.35</v>
      </c>
    </row>
    <row r="18" spans="1:8" x14ac:dyDescent="0.25">
      <c r="A18" s="19" t="s">
        <v>67</v>
      </c>
      <c r="B18" s="12">
        <v>203.58</v>
      </c>
      <c r="C18" s="13">
        <v>42890</v>
      </c>
      <c r="D18" s="13">
        <v>42863</v>
      </c>
      <c r="E18" s="13"/>
      <c r="F18" s="13"/>
      <c r="G18" s="1">
        <f t="shared" si="0"/>
        <v>-27</v>
      </c>
      <c r="H18" s="12">
        <f t="shared" si="1"/>
        <v>-5496.6600000000008</v>
      </c>
    </row>
    <row r="19" spans="1:8" x14ac:dyDescent="0.25">
      <c r="A19" s="19" t="s">
        <v>68</v>
      </c>
      <c r="B19" s="12">
        <v>34.770000000000003</v>
      </c>
      <c r="C19" s="13">
        <v>42890</v>
      </c>
      <c r="D19" s="13">
        <v>42863</v>
      </c>
      <c r="E19" s="13"/>
      <c r="F19" s="13"/>
      <c r="G19" s="1">
        <f t="shared" si="0"/>
        <v>-27</v>
      </c>
      <c r="H19" s="12">
        <f t="shared" si="1"/>
        <v>-938.79000000000008</v>
      </c>
    </row>
    <row r="20" spans="1:8" x14ac:dyDescent="0.25">
      <c r="A20" s="19" t="s">
        <v>69</v>
      </c>
      <c r="B20" s="12">
        <v>550</v>
      </c>
      <c r="C20" s="13">
        <v>42890</v>
      </c>
      <c r="D20" s="13">
        <v>42863</v>
      </c>
      <c r="E20" s="13"/>
      <c r="F20" s="13"/>
      <c r="G20" s="1">
        <f t="shared" si="0"/>
        <v>-27</v>
      </c>
      <c r="H20" s="12">
        <f t="shared" si="1"/>
        <v>-14850</v>
      </c>
    </row>
    <row r="21" spans="1:8" x14ac:dyDescent="0.25">
      <c r="A21" s="19" t="s">
        <v>70</v>
      </c>
      <c r="B21" s="12">
        <v>350</v>
      </c>
      <c r="C21" s="13">
        <v>42891</v>
      </c>
      <c r="D21" s="13">
        <v>42863</v>
      </c>
      <c r="E21" s="13"/>
      <c r="F21" s="13"/>
      <c r="G21" s="1">
        <f t="shared" si="0"/>
        <v>-28</v>
      </c>
      <c r="H21" s="12">
        <f t="shared" si="1"/>
        <v>-9800</v>
      </c>
    </row>
    <row r="22" spans="1:8" x14ac:dyDescent="0.25">
      <c r="A22" s="19" t="s">
        <v>71</v>
      </c>
      <c r="B22" s="12">
        <v>18400</v>
      </c>
      <c r="C22" s="13">
        <v>42896</v>
      </c>
      <c r="D22" s="13">
        <v>42880</v>
      </c>
      <c r="E22" s="13"/>
      <c r="F22" s="13"/>
      <c r="G22" s="1">
        <f t="shared" si="0"/>
        <v>-16</v>
      </c>
      <c r="H22" s="12">
        <f t="shared" si="1"/>
        <v>-294400</v>
      </c>
    </row>
    <row r="23" spans="1:8" x14ac:dyDescent="0.25">
      <c r="A23" s="19" t="s">
        <v>72</v>
      </c>
      <c r="B23" s="12">
        <v>1748</v>
      </c>
      <c r="C23" s="13">
        <v>42907</v>
      </c>
      <c r="D23" s="13">
        <v>42880</v>
      </c>
      <c r="E23" s="13"/>
      <c r="F23" s="13"/>
      <c r="G23" s="1">
        <f t="shared" si="0"/>
        <v>-27</v>
      </c>
      <c r="H23" s="12">
        <f t="shared" si="1"/>
        <v>-47196</v>
      </c>
    </row>
    <row r="24" spans="1:8" x14ac:dyDescent="0.25">
      <c r="A24" s="19" t="s">
        <v>73</v>
      </c>
      <c r="B24" s="12">
        <v>290</v>
      </c>
      <c r="C24" s="13">
        <v>42907</v>
      </c>
      <c r="D24" s="13">
        <v>42880</v>
      </c>
      <c r="E24" s="13"/>
      <c r="F24" s="13"/>
      <c r="G24" s="1">
        <f t="shared" si="0"/>
        <v>-27</v>
      </c>
      <c r="H24" s="12">
        <f t="shared" si="1"/>
        <v>-7830</v>
      </c>
    </row>
    <row r="25" spans="1:8" x14ac:dyDescent="0.25">
      <c r="A25" s="19" t="s">
        <v>74</v>
      </c>
      <c r="B25" s="12">
        <v>370</v>
      </c>
      <c r="C25" s="13">
        <v>42907</v>
      </c>
      <c r="D25" s="13">
        <v>42880</v>
      </c>
      <c r="E25" s="13"/>
      <c r="F25" s="13"/>
      <c r="G25" s="1">
        <f t="shared" si="0"/>
        <v>-27</v>
      </c>
      <c r="H25" s="12">
        <f t="shared" si="1"/>
        <v>-9990</v>
      </c>
    </row>
    <row r="26" spans="1:8" x14ac:dyDescent="0.25">
      <c r="A26" s="19" t="s">
        <v>75</v>
      </c>
      <c r="B26" s="12">
        <v>10396</v>
      </c>
      <c r="C26" s="13">
        <v>42908</v>
      </c>
      <c r="D26" s="13">
        <v>42880</v>
      </c>
      <c r="E26" s="13"/>
      <c r="F26" s="13"/>
      <c r="G26" s="1">
        <f t="shared" si="0"/>
        <v>-28</v>
      </c>
      <c r="H26" s="12">
        <f t="shared" si="1"/>
        <v>-291088</v>
      </c>
    </row>
    <row r="27" spans="1:8" x14ac:dyDescent="0.25">
      <c r="A27" s="19" t="s">
        <v>76</v>
      </c>
      <c r="B27" s="12">
        <v>2000</v>
      </c>
      <c r="C27" s="13">
        <v>42908</v>
      </c>
      <c r="D27" s="13">
        <v>42880</v>
      </c>
      <c r="E27" s="13"/>
      <c r="F27" s="13"/>
      <c r="G27" s="1">
        <f t="shared" si="0"/>
        <v>-28</v>
      </c>
      <c r="H27" s="12">
        <f t="shared" si="1"/>
        <v>-56000</v>
      </c>
    </row>
    <row r="28" spans="1:8" x14ac:dyDescent="0.25">
      <c r="A28" s="19" t="s">
        <v>77</v>
      </c>
      <c r="B28" s="12">
        <v>3395</v>
      </c>
      <c r="C28" s="13">
        <v>42908</v>
      </c>
      <c r="D28" s="13">
        <v>42880</v>
      </c>
      <c r="E28" s="13"/>
      <c r="F28" s="13"/>
      <c r="G28" s="1">
        <f t="shared" si="0"/>
        <v>-28</v>
      </c>
      <c r="H28" s="12">
        <f t="shared" si="1"/>
        <v>-95060</v>
      </c>
    </row>
    <row r="29" spans="1:8" x14ac:dyDescent="0.25">
      <c r="A29" s="19" t="s">
        <v>78</v>
      </c>
      <c r="B29" s="12">
        <v>129.27000000000001</v>
      </c>
      <c r="C29" s="13">
        <v>42910</v>
      </c>
      <c r="D29" s="13">
        <v>42880</v>
      </c>
      <c r="E29" s="13"/>
      <c r="F29" s="13"/>
      <c r="G29" s="1">
        <f t="shared" si="0"/>
        <v>-30</v>
      </c>
      <c r="H29" s="12">
        <f t="shared" si="1"/>
        <v>-3878.1000000000004</v>
      </c>
    </row>
    <row r="30" spans="1:8" x14ac:dyDescent="0.25">
      <c r="A30" s="19" t="s">
        <v>79</v>
      </c>
      <c r="B30" s="12">
        <v>450</v>
      </c>
      <c r="C30" s="13">
        <v>42881</v>
      </c>
      <c r="D30" s="13">
        <v>42880</v>
      </c>
      <c r="E30" s="13"/>
      <c r="F30" s="13"/>
      <c r="G30" s="1">
        <f t="shared" si="0"/>
        <v>-1</v>
      </c>
      <c r="H30" s="12">
        <f t="shared" si="1"/>
        <v>-450</v>
      </c>
    </row>
    <row r="31" spans="1:8" x14ac:dyDescent="0.25">
      <c r="A31" s="19" t="s">
        <v>80</v>
      </c>
      <c r="B31" s="12">
        <v>189.04</v>
      </c>
      <c r="C31" s="13">
        <v>42889</v>
      </c>
      <c r="D31" s="13">
        <v>42880</v>
      </c>
      <c r="E31" s="13"/>
      <c r="F31" s="13"/>
      <c r="G31" s="1">
        <f t="shared" si="0"/>
        <v>-9</v>
      </c>
      <c r="H31" s="12">
        <f t="shared" si="1"/>
        <v>-1701.36</v>
      </c>
    </row>
    <row r="32" spans="1:8" x14ac:dyDescent="0.25">
      <c r="A32" s="19" t="s">
        <v>81</v>
      </c>
      <c r="B32" s="12">
        <v>350</v>
      </c>
      <c r="C32" s="13">
        <v>42881</v>
      </c>
      <c r="D32" s="13">
        <v>42880</v>
      </c>
      <c r="E32" s="13"/>
      <c r="F32" s="13"/>
      <c r="G32" s="1">
        <f t="shared" si="0"/>
        <v>-1</v>
      </c>
      <c r="H32" s="12">
        <f t="shared" si="1"/>
        <v>-350</v>
      </c>
    </row>
    <row r="33" spans="1:8" x14ac:dyDescent="0.25">
      <c r="A33" s="19" t="s">
        <v>82</v>
      </c>
      <c r="B33" s="12">
        <v>231</v>
      </c>
      <c r="C33" s="13">
        <v>42891</v>
      </c>
      <c r="D33" s="13">
        <v>42880</v>
      </c>
      <c r="E33" s="13"/>
      <c r="F33" s="13"/>
      <c r="G33" s="1">
        <f t="shared" si="0"/>
        <v>-11</v>
      </c>
      <c r="H33" s="12">
        <f t="shared" si="1"/>
        <v>-2541</v>
      </c>
    </row>
    <row r="34" spans="1:8" x14ac:dyDescent="0.25">
      <c r="A34" s="19" t="s">
        <v>83</v>
      </c>
      <c r="B34" s="12">
        <v>167.2</v>
      </c>
      <c r="C34" s="13">
        <v>42895</v>
      </c>
      <c r="D34" s="13">
        <v>42880</v>
      </c>
      <c r="E34" s="13"/>
      <c r="F34" s="13"/>
      <c r="G34" s="1">
        <f t="shared" si="0"/>
        <v>-15</v>
      </c>
      <c r="H34" s="12">
        <f t="shared" si="1"/>
        <v>-2508</v>
      </c>
    </row>
    <row r="35" spans="1:8" x14ac:dyDescent="0.25">
      <c r="A35" s="19" t="s">
        <v>84</v>
      </c>
      <c r="B35" s="12">
        <v>636.48</v>
      </c>
      <c r="C35" s="13">
        <v>42908</v>
      </c>
      <c r="D35" s="13">
        <v>42880</v>
      </c>
      <c r="E35" s="13"/>
      <c r="F35" s="13"/>
      <c r="G35" s="1">
        <f t="shared" si="0"/>
        <v>-28</v>
      </c>
      <c r="H35" s="12">
        <f t="shared" si="1"/>
        <v>-17821.440000000002</v>
      </c>
    </row>
    <row r="36" spans="1:8" x14ac:dyDescent="0.25">
      <c r="A36" s="19" t="s">
        <v>85</v>
      </c>
      <c r="B36" s="12">
        <v>40</v>
      </c>
      <c r="C36" s="13">
        <v>42914</v>
      </c>
      <c r="D36" s="13">
        <v>42887</v>
      </c>
      <c r="E36" s="13"/>
      <c r="F36" s="13"/>
      <c r="G36" s="1">
        <f t="shared" si="0"/>
        <v>-27</v>
      </c>
      <c r="H36" s="12">
        <f t="shared" si="1"/>
        <v>-1080</v>
      </c>
    </row>
    <row r="37" spans="1:8" x14ac:dyDescent="0.25">
      <c r="A37" s="19" t="s">
        <v>86</v>
      </c>
      <c r="B37" s="12">
        <v>308.41000000000003</v>
      </c>
      <c r="C37" s="13">
        <v>42914</v>
      </c>
      <c r="D37" s="13">
        <v>42887</v>
      </c>
      <c r="E37" s="13"/>
      <c r="F37" s="13"/>
      <c r="G37" s="1">
        <f t="shared" si="0"/>
        <v>-27</v>
      </c>
      <c r="H37" s="12">
        <f t="shared" si="1"/>
        <v>-8327.0700000000015</v>
      </c>
    </row>
    <row r="38" spans="1:8" x14ac:dyDescent="0.25">
      <c r="A38" s="19" t="s">
        <v>87</v>
      </c>
      <c r="B38" s="12">
        <v>3348</v>
      </c>
      <c r="C38" s="13">
        <v>42917</v>
      </c>
      <c r="D38" s="13">
        <v>42887</v>
      </c>
      <c r="E38" s="13"/>
      <c r="F38" s="13"/>
      <c r="G38" s="1">
        <f t="shared" si="0"/>
        <v>-30</v>
      </c>
      <c r="H38" s="12">
        <f t="shared" si="1"/>
        <v>-100440</v>
      </c>
    </row>
    <row r="39" spans="1:8" x14ac:dyDescent="0.25">
      <c r="A39" s="19" t="s">
        <v>88</v>
      </c>
      <c r="B39" s="12">
        <v>560</v>
      </c>
      <c r="C39" s="13">
        <v>42917</v>
      </c>
      <c r="D39" s="13">
        <v>42887</v>
      </c>
      <c r="E39" s="13"/>
      <c r="F39" s="13"/>
      <c r="G39" s="1">
        <f t="shared" si="0"/>
        <v>-30</v>
      </c>
      <c r="H39" s="12">
        <f t="shared" si="1"/>
        <v>-16800</v>
      </c>
    </row>
    <row r="40" spans="1:8" x14ac:dyDescent="0.25">
      <c r="A40" s="19" t="s">
        <v>89</v>
      </c>
      <c r="B40" s="12">
        <v>87.2</v>
      </c>
      <c r="C40" s="13">
        <v>42741</v>
      </c>
      <c r="D40" s="13">
        <v>42892</v>
      </c>
      <c r="E40" s="13"/>
      <c r="F40" s="13"/>
      <c r="G40" s="1">
        <f t="shared" si="0"/>
        <v>151</v>
      </c>
      <c r="H40" s="12">
        <f t="shared" si="1"/>
        <v>13167.2</v>
      </c>
    </row>
    <row r="41" spans="1:8" x14ac:dyDescent="0.25">
      <c r="A41" s="19" t="s">
        <v>89</v>
      </c>
      <c r="B41" s="12">
        <v>0</v>
      </c>
      <c r="C41" s="13">
        <v>42741</v>
      </c>
      <c r="D41" s="13">
        <v>42892</v>
      </c>
      <c r="E41" s="13"/>
      <c r="F41" s="13"/>
      <c r="G41" s="1">
        <f t="shared" si="0"/>
        <v>151</v>
      </c>
      <c r="H41" s="12">
        <f t="shared" si="1"/>
        <v>0</v>
      </c>
    </row>
    <row r="42" spans="1:8" x14ac:dyDescent="0.25">
      <c r="A42" s="19" t="s">
        <v>90</v>
      </c>
      <c r="B42" s="12">
        <v>4345.3599999999997</v>
      </c>
      <c r="C42" s="13">
        <v>42741</v>
      </c>
      <c r="D42" s="13">
        <v>42892</v>
      </c>
      <c r="E42" s="13"/>
      <c r="F42" s="13"/>
      <c r="G42" s="1">
        <f t="shared" si="0"/>
        <v>151</v>
      </c>
      <c r="H42" s="12">
        <f t="shared" si="1"/>
        <v>656149.36</v>
      </c>
    </row>
    <row r="43" spans="1:8" x14ac:dyDescent="0.25">
      <c r="A43" s="19" t="s">
        <v>90</v>
      </c>
      <c r="B43" s="12">
        <v>0</v>
      </c>
      <c r="C43" s="13">
        <v>42741</v>
      </c>
      <c r="D43" s="13">
        <v>42892</v>
      </c>
      <c r="E43" s="13"/>
      <c r="F43" s="13"/>
      <c r="G43" s="1">
        <f t="shared" si="0"/>
        <v>151</v>
      </c>
      <c r="H43" s="12">
        <f t="shared" si="1"/>
        <v>0</v>
      </c>
    </row>
    <row r="44" spans="1:8" x14ac:dyDescent="0.25">
      <c r="A44" s="19" t="s">
        <v>91</v>
      </c>
      <c r="B44" s="12">
        <v>190</v>
      </c>
      <c r="C44" s="13">
        <v>42921</v>
      </c>
      <c r="D44" s="13">
        <v>42892</v>
      </c>
      <c r="E44" s="13"/>
      <c r="F44" s="13"/>
      <c r="G44" s="1">
        <f t="shared" si="0"/>
        <v>-29</v>
      </c>
      <c r="H44" s="12">
        <f t="shared" si="1"/>
        <v>-5510</v>
      </c>
    </row>
    <row r="45" spans="1:8" x14ac:dyDescent="0.25">
      <c r="A45" s="19" t="s">
        <v>92</v>
      </c>
      <c r="B45" s="12">
        <v>1950</v>
      </c>
      <c r="C45" s="13">
        <v>42921</v>
      </c>
      <c r="D45" s="13">
        <v>42892</v>
      </c>
      <c r="E45" s="13"/>
      <c r="F45" s="13"/>
      <c r="G45" s="1">
        <f t="shared" si="0"/>
        <v>-29</v>
      </c>
      <c r="H45" s="12">
        <f t="shared" si="1"/>
        <v>-56550</v>
      </c>
    </row>
    <row r="46" spans="1:8" x14ac:dyDescent="0.25">
      <c r="A46" s="19" t="s">
        <v>93</v>
      </c>
      <c r="B46" s="12">
        <v>1500</v>
      </c>
      <c r="C46" s="13">
        <v>42921</v>
      </c>
      <c r="D46" s="13">
        <v>42892</v>
      </c>
      <c r="E46" s="13"/>
      <c r="F46" s="13"/>
      <c r="G46" s="1">
        <f t="shared" si="0"/>
        <v>-29</v>
      </c>
      <c r="H46" s="12">
        <f t="shared" si="1"/>
        <v>-43500</v>
      </c>
    </row>
    <row r="47" spans="1:8" x14ac:dyDescent="0.25">
      <c r="A47" s="19" t="s">
        <v>94</v>
      </c>
      <c r="B47" s="12">
        <v>66.849999999999994</v>
      </c>
      <c r="C47" s="13">
        <v>42907</v>
      </c>
      <c r="D47" s="13">
        <v>42892</v>
      </c>
      <c r="E47" s="13"/>
      <c r="F47" s="13"/>
      <c r="G47" s="1">
        <f t="shared" si="0"/>
        <v>-15</v>
      </c>
      <c r="H47" s="12">
        <f t="shared" si="1"/>
        <v>-1002.7499999999999</v>
      </c>
    </row>
    <row r="48" spans="1:8" x14ac:dyDescent="0.25">
      <c r="A48" s="19" t="s">
        <v>95</v>
      </c>
      <c r="B48" s="12">
        <v>3331.44</v>
      </c>
      <c r="C48" s="13">
        <v>42907</v>
      </c>
      <c r="D48" s="13">
        <v>42892</v>
      </c>
      <c r="E48" s="13"/>
      <c r="F48" s="13"/>
      <c r="G48" s="1">
        <f t="shared" si="0"/>
        <v>-15</v>
      </c>
      <c r="H48" s="12">
        <f t="shared" si="1"/>
        <v>-49971.6</v>
      </c>
    </row>
    <row r="49" spans="1:8" x14ac:dyDescent="0.25">
      <c r="A49" s="19" t="s">
        <v>96</v>
      </c>
      <c r="B49" s="12">
        <v>1906.67</v>
      </c>
      <c r="C49" s="13">
        <v>42922</v>
      </c>
      <c r="D49" s="13">
        <v>42892</v>
      </c>
      <c r="E49" s="13"/>
      <c r="F49" s="13"/>
      <c r="G49" s="1">
        <f t="shared" si="0"/>
        <v>-30</v>
      </c>
      <c r="H49" s="12">
        <f t="shared" si="1"/>
        <v>-57200.100000000006</v>
      </c>
    </row>
    <row r="50" spans="1:8" x14ac:dyDescent="0.25">
      <c r="A50" s="19" t="s">
        <v>97</v>
      </c>
      <c r="B50" s="12">
        <v>105.4</v>
      </c>
      <c r="C50" s="13">
        <v>42923</v>
      </c>
      <c r="D50" s="13">
        <v>42907</v>
      </c>
      <c r="E50" s="13"/>
      <c r="F50" s="13"/>
      <c r="G50" s="1">
        <f t="shared" si="0"/>
        <v>-16</v>
      </c>
      <c r="H50" s="12">
        <f t="shared" si="1"/>
        <v>-1686.4</v>
      </c>
    </row>
    <row r="51" spans="1:8" x14ac:dyDescent="0.25">
      <c r="A51" s="19" t="s">
        <v>98</v>
      </c>
      <c r="B51" s="12">
        <v>1000</v>
      </c>
      <c r="C51" s="13">
        <v>42924</v>
      </c>
      <c r="D51" s="13">
        <v>42907</v>
      </c>
      <c r="E51" s="13"/>
      <c r="F51" s="13"/>
      <c r="G51" s="1">
        <f t="shared" si="0"/>
        <v>-17</v>
      </c>
      <c r="H51" s="12">
        <f t="shared" si="1"/>
        <v>-17000</v>
      </c>
    </row>
    <row r="52" spans="1:8" x14ac:dyDescent="0.25">
      <c r="A52" s="19" t="s">
        <v>99</v>
      </c>
      <c r="B52" s="12">
        <v>220</v>
      </c>
      <c r="C52" s="13">
        <v>42932</v>
      </c>
      <c r="D52" s="13">
        <v>42907</v>
      </c>
      <c r="E52" s="13"/>
      <c r="F52" s="13"/>
      <c r="G52" s="1">
        <f t="shared" si="0"/>
        <v>-25</v>
      </c>
      <c r="H52" s="12">
        <f t="shared" si="1"/>
        <v>-5500</v>
      </c>
    </row>
    <row r="53" spans="1:8" x14ac:dyDescent="0.25">
      <c r="A53" s="19" t="s">
        <v>100</v>
      </c>
      <c r="B53" s="12">
        <v>51.29</v>
      </c>
      <c r="C53" s="13">
        <v>42932</v>
      </c>
      <c r="D53" s="13">
        <v>42907</v>
      </c>
      <c r="E53" s="13"/>
      <c r="F53" s="13"/>
      <c r="G53" s="1">
        <f t="shared" si="0"/>
        <v>-25</v>
      </c>
      <c r="H53" s="12">
        <f t="shared" si="1"/>
        <v>-1282.25</v>
      </c>
    </row>
    <row r="54" spans="1:8" x14ac:dyDescent="0.25">
      <c r="A54" s="19" t="s">
        <v>101</v>
      </c>
      <c r="B54" s="12">
        <v>960</v>
      </c>
      <c r="C54" s="13">
        <v>42933</v>
      </c>
      <c r="D54" s="13">
        <v>42907</v>
      </c>
      <c r="E54" s="13"/>
      <c r="F54" s="13"/>
      <c r="G54" s="1">
        <f t="shared" si="0"/>
        <v>-26</v>
      </c>
      <c r="H54" s="12">
        <f t="shared" si="1"/>
        <v>-24960</v>
      </c>
    </row>
    <row r="55" spans="1:8" x14ac:dyDescent="0.25">
      <c r="A55" s="19" t="s">
        <v>102</v>
      </c>
      <c r="B55" s="12">
        <v>328</v>
      </c>
      <c r="C55" s="13">
        <v>42936</v>
      </c>
      <c r="D55" s="13">
        <v>42907</v>
      </c>
      <c r="E55" s="13"/>
      <c r="F55" s="13"/>
      <c r="G55" s="1">
        <f t="shared" si="0"/>
        <v>-29</v>
      </c>
      <c r="H55" s="12">
        <f t="shared" si="1"/>
        <v>-9512</v>
      </c>
    </row>
    <row r="56" spans="1:8" x14ac:dyDescent="0.25">
      <c r="A56" s="19" t="s">
        <v>103</v>
      </c>
      <c r="B56" s="12">
        <v>3.3</v>
      </c>
      <c r="C56" s="13">
        <v>42938</v>
      </c>
      <c r="D56" s="13">
        <v>42908</v>
      </c>
      <c r="E56" s="13"/>
      <c r="F56" s="13"/>
      <c r="G56" s="1">
        <f t="shared" si="0"/>
        <v>-30</v>
      </c>
      <c r="H56" s="12">
        <f t="shared" si="1"/>
        <v>-99</v>
      </c>
    </row>
    <row r="57" spans="1:8" x14ac:dyDescent="0.25">
      <c r="A57" s="19" t="s">
        <v>104</v>
      </c>
      <c r="B57" s="12">
        <v>3.9</v>
      </c>
      <c r="C57" s="13">
        <v>42938</v>
      </c>
      <c r="D57" s="13">
        <v>42908</v>
      </c>
      <c r="E57" s="13"/>
      <c r="F57" s="13"/>
      <c r="G57" s="1">
        <f t="shared" si="0"/>
        <v>-30</v>
      </c>
      <c r="H57" s="12">
        <f t="shared" si="1"/>
        <v>-117</v>
      </c>
    </row>
    <row r="58" spans="1:8" x14ac:dyDescent="0.25">
      <c r="A58" s="19" t="s">
        <v>105</v>
      </c>
      <c r="B58" s="12">
        <v>108.54</v>
      </c>
      <c r="C58" s="13">
        <v>42938</v>
      </c>
      <c r="D58" s="13">
        <v>42908</v>
      </c>
      <c r="E58" s="13"/>
      <c r="F58" s="13"/>
      <c r="G58" s="1">
        <f t="shared" si="0"/>
        <v>-30</v>
      </c>
      <c r="H58" s="12">
        <f t="shared" si="1"/>
        <v>-3256.2000000000003</v>
      </c>
    </row>
    <row r="59" spans="1:8" x14ac:dyDescent="0.25">
      <c r="A59" s="19" t="s">
        <v>106</v>
      </c>
      <c r="B59" s="12">
        <v>270</v>
      </c>
      <c r="C59" s="13">
        <v>42938</v>
      </c>
      <c r="D59" s="13">
        <v>42908</v>
      </c>
      <c r="E59" s="13"/>
      <c r="F59" s="13"/>
      <c r="G59" s="1">
        <f t="shared" si="0"/>
        <v>-30</v>
      </c>
      <c r="H59" s="12">
        <f t="shared" si="1"/>
        <v>-8100</v>
      </c>
    </row>
    <row r="60" spans="1:8" x14ac:dyDescent="0.25">
      <c r="A60" s="19" t="s">
        <v>107</v>
      </c>
      <c r="B60" s="12">
        <v>629.04999999999995</v>
      </c>
      <c r="C60" s="13">
        <v>42938</v>
      </c>
      <c r="D60" s="13">
        <v>42908</v>
      </c>
      <c r="E60" s="13"/>
      <c r="F60" s="13"/>
      <c r="G60" s="1">
        <f t="shared" si="0"/>
        <v>-30</v>
      </c>
      <c r="H60" s="12">
        <f t="shared" si="1"/>
        <v>-18871.5</v>
      </c>
    </row>
    <row r="61" spans="1:8" x14ac:dyDescent="0.25">
      <c r="A61" s="19" t="s">
        <v>108</v>
      </c>
      <c r="B61" s="12">
        <v>1600</v>
      </c>
      <c r="C61" s="13">
        <v>42939</v>
      </c>
      <c r="D61" s="13">
        <v>42909</v>
      </c>
      <c r="E61" s="13"/>
      <c r="F61" s="13"/>
      <c r="G61" s="1">
        <f t="shared" si="0"/>
        <v>-30</v>
      </c>
      <c r="H61" s="12">
        <f t="shared" si="1"/>
        <v>-48000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68290.11</v>
      </c>
      <c r="C1">
        <f>COUNTA(A4:A203)</f>
        <v>35</v>
      </c>
      <c r="G1" s="16">
        <f>IF(B1&lt;&gt;0,H1/B1,0)</f>
        <v>-15.734333712451186</v>
      </c>
      <c r="H1" s="15">
        <f>SUM(H4:H195)</f>
        <v>-1074499.3799999999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109</v>
      </c>
      <c r="B4" s="12">
        <v>1100</v>
      </c>
      <c r="C4" s="13">
        <v>42949</v>
      </c>
      <c r="D4" s="13">
        <v>42920</v>
      </c>
      <c r="E4" s="13"/>
      <c r="F4" s="13"/>
      <c r="G4" s="1">
        <f>D4-C4-(F4-E4)</f>
        <v>-29</v>
      </c>
      <c r="H4" s="12">
        <f>B4*G4</f>
        <v>-31900</v>
      </c>
    </row>
    <row r="5" spans="1:8" x14ac:dyDescent="0.25">
      <c r="A5" s="19" t="s">
        <v>110</v>
      </c>
      <c r="B5" s="12">
        <v>425.3</v>
      </c>
      <c r="C5" s="13">
        <v>42952</v>
      </c>
      <c r="D5" s="13">
        <v>42931</v>
      </c>
      <c r="E5" s="13"/>
      <c r="F5" s="13"/>
      <c r="G5" s="1">
        <f t="shared" ref="G5:G68" si="0">D5-C5-(F5-E5)</f>
        <v>-21</v>
      </c>
      <c r="H5" s="12">
        <f t="shared" ref="H5:H68" si="1">B5*G5</f>
        <v>-8931.3000000000011</v>
      </c>
    </row>
    <row r="6" spans="1:8" x14ac:dyDescent="0.25">
      <c r="A6" s="19" t="s">
        <v>111</v>
      </c>
      <c r="B6" s="12">
        <v>1050</v>
      </c>
      <c r="C6" s="13">
        <v>42952</v>
      </c>
      <c r="D6" s="13">
        <v>42931</v>
      </c>
      <c r="E6" s="13"/>
      <c r="F6" s="13"/>
      <c r="G6" s="1">
        <f t="shared" si="0"/>
        <v>-21</v>
      </c>
      <c r="H6" s="12">
        <f t="shared" si="1"/>
        <v>-22050</v>
      </c>
    </row>
    <row r="7" spans="1:8" x14ac:dyDescent="0.25">
      <c r="A7" s="19" t="s">
        <v>112</v>
      </c>
      <c r="B7" s="12">
        <v>10570</v>
      </c>
      <c r="C7" s="13">
        <v>42952</v>
      </c>
      <c r="D7" s="13">
        <v>42931</v>
      </c>
      <c r="E7" s="13"/>
      <c r="F7" s="13"/>
      <c r="G7" s="1">
        <f t="shared" si="0"/>
        <v>-21</v>
      </c>
      <c r="H7" s="12">
        <f t="shared" si="1"/>
        <v>-221970</v>
      </c>
    </row>
    <row r="8" spans="1:8" x14ac:dyDescent="0.25">
      <c r="A8" s="19" t="s">
        <v>112</v>
      </c>
      <c r="B8" s="12">
        <v>0</v>
      </c>
      <c r="C8" s="13">
        <v>42952</v>
      </c>
      <c r="D8" s="13">
        <v>42931</v>
      </c>
      <c r="E8" s="13"/>
      <c r="F8" s="13"/>
      <c r="G8" s="1">
        <f t="shared" si="0"/>
        <v>-21</v>
      </c>
      <c r="H8" s="12">
        <f t="shared" si="1"/>
        <v>0</v>
      </c>
    </row>
    <row r="9" spans="1:8" x14ac:dyDescent="0.25">
      <c r="A9" s="19" t="s">
        <v>113</v>
      </c>
      <c r="B9" s="12">
        <v>113.35</v>
      </c>
      <c r="C9" s="13">
        <v>42956</v>
      </c>
      <c r="D9" s="13">
        <v>42931</v>
      </c>
      <c r="E9" s="13"/>
      <c r="F9" s="13"/>
      <c r="G9" s="1">
        <f t="shared" si="0"/>
        <v>-25</v>
      </c>
      <c r="H9" s="12">
        <f t="shared" si="1"/>
        <v>-2833.75</v>
      </c>
    </row>
    <row r="10" spans="1:8" x14ac:dyDescent="0.25">
      <c r="A10" s="19" t="s">
        <v>114</v>
      </c>
      <c r="B10" s="12">
        <v>7100</v>
      </c>
      <c r="C10" s="13">
        <v>42959</v>
      </c>
      <c r="D10" s="13">
        <v>42931</v>
      </c>
      <c r="E10" s="13"/>
      <c r="F10" s="13"/>
      <c r="G10" s="1">
        <f t="shared" si="0"/>
        <v>-28</v>
      </c>
      <c r="H10" s="12">
        <f t="shared" si="1"/>
        <v>-198800</v>
      </c>
    </row>
    <row r="11" spans="1:8" x14ac:dyDescent="0.25">
      <c r="A11" s="19" t="s">
        <v>115</v>
      </c>
      <c r="B11" s="12">
        <v>10500</v>
      </c>
      <c r="C11" s="13">
        <v>42923</v>
      </c>
      <c r="D11" s="13">
        <v>42944</v>
      </c>
      <c r="E11" s="13"/>
      <c r="F11" s="13"/>
      <c r="G11" s="1">
        <f t="shared" si="0"/>
        <v>21</v>
      </c>
      <c r="H11" s="12">
        <f t="shared" si="1"/>
        <v>220500</v>
      </c>
    </row>
    <row r="12" spans="1:8" x14ac:dyDescent="0.25">
      <c r="A12" s="19" t="s">
        <v>116</v>
      </c>
      <c r="B12" s="12">
        <v>9665</v>
      </c>
      <c r="C12" s="13">
        <v>42952</v>
      </c>
      <c r="D12" s="13">
        <v>42944</v>
      </c>
      <c r="E12" s="13"/>
      <c r="F12" s="13"/>
      <c r="G12" s="1">
        <f t="shared" si="0"/>
        <v>-8</v>
      </c>
      <c r="H12" s="12">
        <f t="shared" si="1"/>
        <v>-77320</v>
      </c>
    </row>
    <row r="13" spans="1:8" x14ac:dyDescent="0.25">
      <c r="A13" s="19" t="s">
        <v>117</v>
      </c>
      <c r="B13" s="12">
        <v>3140.93</v>
      </c>
      <c r="C13" s="13">
        <v>42961</v>
      </c>
      <c r="D13" s="13">
        <v>42944</v>
      </c>
      <c r="E13" s="13"/>
      <c r="F13" s="13"/>
      <c r="G13" s="1">
        <f t="shared" si="0"/>
        <v>-17</v>
      </c>
      <c r="H13" s="12">
        <f t="shared" si="1"/>
        <v>-53395.81</v>
      </c>
    </row>
    <row r="14" spans="1:8" x14ac:dyDescent="0.25">
      <c r="A14" s="19" t="s">
        <v>118</v>
      </c>
      <c r="B14" s="12">
        <v>27.94</v>
      </c>
      <c r="C14" s="13">
        <v>42970</v>
      </c>
      <c r="D14" s="13">
        <v>42944</v>
      </c>
      <c r="E14" s="13"/>
      <c r="F14" s="13"/>
      <c r="G14" s="1">
        <f t="shared" si="0"/>
        <v>-26</v>
      </c>
      <c r="H14" s="12">
        <f t="shared" si="1"/>
        <v>-726.44</v>
      </c>
    </row>
    <row r="15" spans="1:8" x14ac:dyDescent="0.25">
      <c r="A15" s="19" t="s">
        <v>119</v>
      </c>
      <c r="B15" s="12">
        <v>357.84</v>
      </c>
      <c r="C15" s="13">
        <v>42961</v>
      </c>
      <c r="D15" s="13">
        <v>42944</v>
      </c>
      <c r="E15" s="13"/>
      <c r="F15" s="13"/>
      <c r="G15" s="1">
        <f t="shared" si="0"/>
        <v>-17</v>
      </c>
      <c r="H15" s="12">
        <f t="shared" si="1"/>
        <v>-6083.28</v>
      </c>
    </row>
    <row r="16" spans="1:8" x14ac:dyDescent="0.25">
      <c r="A16" s="19" t="s">
        <v>120</v>
      </c>
      <c r="B16" s="12">
        <v>198.8</v>
      </c>
      <c r="C16" s="13">
        <v>42970</v>
      </c>
      <c r="D16" s="13">
        <v>42944</v>
      </c>
      <c r="E16" s="13"/>
      <c r="F16" s="13"/>
      <c r="G16" s="1">
        <f t="shared" si="0"/>
        <v>-26</v>
      </c>
      <c r="H16" s="12">
        <f t="shared" si="1"/>
        <v>-5168.8</v>
      </c>
    </row>
    <row r="17" spans="1:8" x14ac:dyDescent="0.25">
      <c r="A17" s="19" t="s">
        <v>121</v>
      </c>
      <c r="B17" s="12">
        <v>0</v>
      </c>
      <c r="C17" s="13">
        <v>42970</v>
      </c>
      <c r="D17" s="13">
        <v>42944</v>
      </c>
      <c r="E17" s="13"/>
      <c r="F17" s="13"/>
      <c r="G17" s="1">
        <f t="shared" si="0"/>
        <v>-26</v>
      </c>
      <c r="H17" s="12">
        <f t="shared" si="1"/>
        <v>0</v>
      </c>
    </row>
    <row r="18" spans="1:8" x14ac:dyDescent="0.25">
      <c r="A18" s="19" t="s">
        <v>121</v>
      </c>
      <c r="B18" s="12">
        <v>362.5</v>
      </c>
      <c r="C18" s="13">
        <v>42970</v>
      </c>
      <c r="D18" s="13">
        <v>42944</v>
      </c>
      <c r="E18" s="13"/>
      <c r="F18" s="13"/>
      <c r="G18" s="1">
        <f t="shared" si="0"/>
        <v>-26</v>
      </c>
      <c r="H18" s="12">
        <f t="shared" si="1"/>
        <v>-9425</v>
      </c>
    </row>
    <row r="19" spans="1:8" x14ac:dyDescent="0.25">
      <c r="A19" s="19" t="s">
        <v>122</v>
      </c>
      <c r="B19" s="12">
        <v>434.68</v>
      </c>
      <c r="C19" s="13">
        <v>42984</v>
      </c>
      <c r="D19" s="13">
        <v>42957</v>
      </c>
      <c r="E19" s="13"/>
      <c r="F19" s="13"/>
      <c r="G19" s="1">
        <f t="shared" si="0"/>
        <v>-27</v>
      </c>
      <c r="H19" s="12">
        <f t="shared" si="1"/>
        <v>-11736.36</v>
      </c>
    </row>
    <row r="20" spans="1:8" x14ac:dyDescent="0.25">
      <c r="A20" s="19" t="s">
        <v>122</v>
      </c>
      <c r="B20" s="12">
        <v>0</v>
      </c>
      <c r="C20" s="13">
        <v>42984</v>
      </c>
      <c r="D20" s="13">
        <v>42957</v>
      </c>
      <c r="E20" s="13"/>
      <c r="F20" s="13"/>
      <c r="G20" s="1">
        <f t="shared" si="0"/>
        <v>-27</v>
      </c>
      <c r="H20" s="12">
        <f t="shared" si="1"/>
        <v>0</v>
      </c>
    </row>
    <row r="21" spans="1:8" x14ac:dyDescent="0.25">
      <c r="A21" s="19" t="s">
        <v>123</v>
      </c>
      <c r="B21" s="12">
        <v>77.3</v>
      </c>
      <c r="C21" s="13">
        <v>42984</v>
      </c>
      <c r="D21" s="13">
        <v>42957</v>
      </c>
      <c r="E21" s="13"/>
      <c r="F21" s="13"/>
      <c r="G21" s="1">
        <f t="shared" si="0"/>
        <v>-27</v>
      </c>
      <c r="H21" s="12">
        <f t="shared" si="1"/>
        <v>-2087.1</v>
      </c>
    </row>
    <row r="22" spans="1:8" x14ac:dyDescent="0.25">
      <c r="A22" s="19" t="s">
        <v>123</v>
      </c>
      <c r="B22" s="12">
        <v>0</v>
      </c>
      <c r="C22" s="13">
        <v>42984</v>
      </c>
      <c r="D22" s="13">
        <v>42957</v>
      </c>
      <c r="E22" s="13"/>
      <c r="F22" s="13"/>
      <c r="G22" s="1">
        <f t="shared" si="0"/>
        <v>-27</v>
      </c>
      <c r="H22" s="12">
        <f t="shared" si="1"/>
        <v>0</v>
      </c>
    </row>
    <row r="23" spans="1:8" x14ac:dyDescent="0.25">
      <c r="A23" s="19" t="s">
        <v>124</v>
      </c>
      <c r="B23" s="12">
        <v>287.01</v>
      </c>
      <c r="C23" s="13">
        <v>42984</v>
      </c>
      <c r="D23" s="13">
        <v>42957</v>
      </c>
      <c r="E23" s="13"/>
      <c r="F23" s="13"/>
      <c r="G23" s="1">
        <f t="shared" si="0"/>
        <v>-27</v>
      </c>
      <c r="H23" s="12">
        <f t="shared" si="1"/>
        <v>-7749.2699999999995</v>
      </c>
    </row>
    <row r="24" spans="1:8" x14ac:dyDescent="0.25">
      <c r="A24" s="19" t="s">
        <v>124</v>
      </c>
      <c r="B24" s="12">
        <v>0</v>
      </c>
      <c r="C24" s="13">
        <v>42984</v>
      </c>
      <c r="D24" s="13">
        <v>42957</v>
      </c>
      <c r="E24" s="13"/>
      <c r="F24" s="13"/>
      <c r="G24" s="1">
        <f t="shared" si="0"/>
        <v>-27</v>
      </c>
      <c r="H24" s="12">
        <f t="shared" si="1"/>
        <v>0</v>
      </c>
    </row>
    <row r="25" spans="1:8" x14ac:dyDescent="0.25">
      <c r="A25" s="19" t="s">
        <v>125</v>
      </c>
      <c r="B25" s="12">
        <v>67</v>
      </c>
      <c r="C25" s="13">
        <v>43007</v>
      </c>
      <c r="D25" s="13">
        <v>42982</v>
      </c>
      <c r="E25" s="13"/>
      <c r="F25" s="13"/>
      <c r="G25" s="1">
        <f t="shared" si="0"/>
        <v>-25</v>
      </c>
      <c r="H25" s="12">
        <f t="shared" si="1"/>
        <v>-1675</v>
      </c>
    </row>
    <row r="26" spans="1:8" x14ac:dyDescent="0.25">
      <c r="A26" s="19" t="s">
        <v>126</v>
      </c>
      <c r="B26" s="12">
        <v>14100</v>
      </c>
      <c r="C26" s="13">
        <v>43012</v>
      </c>
      <c r="D26" s="13">
        <v>42982</v>
      </c>
      <c r="E26" s="13"/>
      <c r="F26" s="13"/>
      <c r="G26" s="1">
        <f t="shared" si="0"/>
        <v>-30</v>
      </c>
      <c r="H26" s="12">
        <f t="shared" si="1"/>
        <v>-423000</v>
      </c>
    </row>
    <row r="27" spans="1:8" x14ac:dyDescent="0.25">
      <c r="A27" s="19" t="s">
        <v>127</v>
      </c>
      <c r="B27" s="12">
        <v>12.83</v>
      </c>
      <c r="C27" s="13">
        <v>43007</v>
      </c>
      <c r="D27" s="13">
        <v>42987</v>
      </c>
      <c r="E27" s="13"/>
      <c r="F27" s="13"/>
      <c r="G27" s="1">
        <f t="shared" si="0"/>
        <v>-20</v>
      </c>
      <c r="H27" s="12">
        <f t="shared" si="1"/>
        <v>-256.60000000000002</v>
      </c>
    </row>
    <row r="28" spans="1:8" x14ac:dyDescent="0.25">
      <c r="A28" s="19" t="s">
        <v>128</v>
      </c>
      <c r="B28" s="12">
        <v>4.5</v>
      </c>
      <c r="C28" s="13">
        <v>43007</v>
      </c>
      <c r="D28" s="13">
        <v>42987</v>
      </c>
      <c r="E28" s="13"/>
      <c r="F28" s="13"/>
      <c r="G28" s="1">
        <f t="shared" si="0"/>
        <v>-20</v>
      </c>
      <c r="H28" s="12">
        <f t="shared" si="1"/>
        <v>-90</v>
      </c>
    </row>
    <row r="29" spans="1:8" x14ac:dyDescent="0.25">
      <c r="A29" s="19" t="s">
        <v>129</v>
      </c>
      <c r="B29" s="12">
        <v>762.81</v>
      </c>
      <c r="C29" s="13">
        <v>43010</v>
      </c>
      <c r="D29" s="13">
        <v>42987</v>
      </c>
      <c r="E29" s="13"/>
      <c r="F29" s="13"/>
      <c r="G29" s="1">
        <f t="shared" si="0"/>
        <v>-23</v>
      </c>
      <c r="H29" s="12">
        <f t="shared" si="1"/>
        <v>-17544.629999999997</v>
      </c>
    </row>
    <row r="30" spans="1:8" x14ac:dyDescent="0.25">
      <c r="A30" s="19" t="s">
        <v>130</v>
      </c>
      <c r="B30" s="12">
        <v>20.350000000000001</v>
      </c>
      <c r="C30" s="13">
        <v>43010</v>
      </c>
      <c r="D30" s="13">
        <v>42987</v>
      </c>
      <c r="E30" s="13"/>
      <c r="F30" s="13"/>
      <c r="G30" s="1">
        <f t="shared" si="0"/>
        <v>-23</v>
      </c>
      <c r="H30" s="12">
        <f t="shared" si="1"/>
        <v>-468.05</v>
      </c>
    </row>
    <row r="31" spans="1:8" x14ac:dyDescent="0.25">
      <c r="A31" s="19" t="s">
        <v>131</v>
      </c>
      <c r="B31" s="12">
        <v>87.2</v>
      </c>
      <c r="C31" s="13">
        <v>43010</v>
      </c>
      <c r="D31" s="13">
        <v>42987</v>
      </c>
      <c r="E31" s="13"/>
      <c r="F31" s="13"/>
      <c r="G31" s="1">
        <f t="shared" si="0"/>
        <v>-23</v>
      </c>
      <c r="H31" s="12">
        <f t="shared" si="1"/>
        <v>-2005.6000000000001</v>
      </c>
    </row>
    <row r="32" spans="1:8" x14ac:dyDescent="0.25">
      <c r="A32" s="19" t="s">
        <v>132</v>
      </c>
      <c r="B32" s="12">
        <v>3269.13</v>
      </c>
      <c r="C32" s="13">
        <v>43010</v>
      </c>
      <c r="D32" s="13">
        <v>42987</v>
      </c>
      <c r="E32" s="13"/>
      <c r="F32" s="13"/>
      <c r="G32" s="1">
        <f t="shared" si="0"/>
        <v>-23</v>
      </c>
      <c r="H32" s="12">
        <f t="shared" si="1"/>
        <v>-75189.990000000005</v>
      </c>
    </row>
    <row r="33" spans="1:8" x14ac:dyDescent="0.25">
      <c r="A33" s="19" t="s">
        <v>133</v>
      </c>
      <c r="B33" s="12">
        <v>87.2</v>
      </c>
      <c r="C33" s="13">
        <v>43012</v>
      </c>
      <c r="D33" s="13">
        <v>42987</v>
      </c>
      <c r="E33" s="13"/>
      <c r="F33" s="13"/>
      <c r="G33" s="1">
        <f t="shared" si="0"/>
        <v>-25</v>
      </c>
      <c r="H33" s="12">
        <f t="shared" si="1"/>
        <v>-2180</v>
      </c>
    </row>
    <row r="34" spans="1:8" x14ac:dyDescent="0.25">
      <c r="A34" s="19" t="s">
        <v>134</v>
      </c>
      <c r="B34" s="12">
        <v>3269.13</v>
      </c>
      <c r="C34" s="13">
        <v>43012</v>
      </c>
      <c r="D34" s="13">
        <v>42987</v>
      </c>
      <c r="E34" s="13"/>
      <c r="F34" s="13"/>
      <c r="G34" s="1">
        <f t="shared" si="0"/>
        <v>-25</v>
      </c>
      <c r="H34" s="12">
        <f t="shared" si="1"/>
        <v>-81728.25</v>
      </c>
    </row>
    <row r="35" spans="1:8" x14ac:dyDescent="0.25">
      <c r="A35" s="19" t="s">
        <v>135</v>
      </c>
      <c r="B35" s="12">
        <v>62.91</v>
      </c>
      <c r="C35" s="13">
        <v>43012</v>
      </c>
      <c r="D35" s="13">
        <v>42987</v>
      </c>
      <c r="E35" s="13"/>
      <c r="F35" s="13"/>
      <c r="G35" s="1">
        <f t="shared" si="0"/>
        <v>-25</v>
      </c>
      <c r="H35" s="12">
        <f t="shared" si="1"/>
        <v>-1572.75</v>
      </c>
    </row>
    <row r="36" spans="1:8" x14ac:dyDescent="0.25">
      <c r="A36" s="19" t="s">
        <v>136</v>
      </c>
      <c r="B36" s="12">
        <v>435</v>
      </c>
      <c r="C36" s="13">
        <v>43012</v>
      </c>
      <c r="D36" s="13">
        <v>42987</v>
      </c>
      <c r="E36" s="13"/>
      <c r="F36" s="13"/>
      <c r="G36" s="1">
        <f t="shared" si="0"/>
        <v>-25</v>
      </c>
      <c r="H36" s="12">
        <f t="shared" si="1"/>
        <v>-10875</v>
      </c>
    </row>
    <row r="37" spans="1:8" x14ac:dyDescent="0.25">
      <c r="A37" s="19" t="s">
        <v>137</v>
      </c>
      <c r="B37" s="12">
        <v>451.4</v>
      </c>
      <c r="C37" s="13">
        <v>43013</v>
      </c>
      <c r="D37" s="13">
        <v>42987</v>
      </c>
      <c r="E37" s="13"/>
      <c r="F37" s="13"/>
      <c r="G37" s="1">
        <f t="shared" si="0"/>
        <v>-26</v>
      </c>
      <c r="H37" s="12">
        <f t="shared" si="1"/>
        <v>-11736.4</v>
      </c>
    </row>
    <row r="38" spans="1:8" x14ac:dyDescent="0.25">
      <c r="A38" s="19" t="s">
        <v>138</v>
      </c>
      <c r="B38" s="12">
        <v>250</v>
      </c>
      <c r="C38" s="13">
        <v>43017</v>
      </c>
      <c r="D38" s="13">
        <v>42991</v>
      </c>
      <c r="E38" s="13"/>
      <c r="F38" s="13"/>
      <c r="G38" s="1">
        <f t="shared" si="0"/>
        <v>-26</v>
      </c>
      <c r="H38" s="12">
        <f t="shared" si="1"/>
        <v>-6500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93227.13</v>
      </c>
      <c r="C1">
        <f>COUNTA(A4:A203)</f>
        <v>47</v>
      </c>
      <c r="G1" s="16">
        <f>IF(B1&lt;&gt;0,H1/B1,0)</f>
        <v>-23.326589051920831</v>
      </c>
      <c r="H1" s="15">
        <f>SUM(H4:H195)</f>
        <v>-2174670.9500000002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139</v>
      </c>
      <c r="B4" s="12">
        <v>17.14</v>
      </c>
      <c r="C4" s="13">
        <v>43033</v>
      </c>
      <c r="D4" s="13">
        <v>43019</v>
      </c>
      <c r="E4" s="13"/>
      <c r="F4" s="13"/>
      <c r="G4" s="1">
        <f>D4-C4-(F4-E4)</f>
        <v>-14</v>
      </c>
      <c r="H4" s="12">
        <f>B4*G4</f>
        <v>-239.96</v>
      </c>
    </row>
    <row r="5" spans="1:8" x14ac:dyDescent="0.25">
      <c r="A5" s="19" t="s">
        <v>140</v>
      </c>
      <c r="B5" s="12">
        <v>1200</v>
      </c>
      <c r="C5" s="13">
        <v>43033</v>
      </c>
      <c r="D5" s="13">
        <v>43019</v>
      </c>
      <c r="E5" s="13"/>
      <c r="F5" s="13"/>
      <c r="G5" s="1">
        <f t="shared" ref="G5:G68" si="0">D5-C5-(F5-E5)</f>
        <v>-14</v>
      </c>
      <c r="H5" s="12">
        <f t="shared" ref="H5:H68" si="1">B5*G5</f>
        <v>-16800</v>
      </c>
    </row>
    <row r="6" spans="1:8" x14ac:dyDescent="0.25">
      <c r="A6" s="19" t="s">
        <v>141</v>
      </c>
      <c r="B6" s="12">
        <v>110</v>
      </c>
      <c r="C6" s="13">
        <v>43035</v>
      </c>
      <c r="D6" s="13">
        <v>43019</v>
      </c>
      <c r="E6" s="13"/>
      <c r="F6" s="13"/>
      <c r="G6" s="1">
        <f t="shared" si="0"/>
        <v>-16</v>
      </c>
      <c r="H6" s="12">
        <f t="shared" si="1"/>
        <v>-1760</v>
      </c>
    </row>
    <row r="7" spans="1:8" x14ac:dyDescent="0.25">
      <c r="A7" s="19" t="s">
        <v>142</v>
      </c>
      <c r="B7" s="12">
        <v>1203.33</v>
      </c>
      <c r="C7" s="13">
        <v>43043</v>
      </c>
      <c r="D7" s="13">
        <v>43036</v>
      </c>
      <c r="E7" s="13"/>
      <c r="F7" s="13"/>
      <c r="G7" s="1">
        <f t="shared" si="0"/>
        <v>-7</v>
      </c>
      <c r="H7" s="12">
        <f t="shared" si="1"/>
        <v>-8423.31</v>
      </c>
    </row>
    <row r="8" spans="1:8" x14ac:dyDescent="0.25">
      <c r="A8" s="19" t="s">
        <v>143</v>
      </c>
      <c r="B8" s="12">
        <v>2290</v>
      </c>
      <c r="C8" s="13">
        <v>43057</v>
      </c>
      <c r="D8" s="13">
        <v>43036</v>
      </c>
      <c r="E8" s="13"/>
      <c r="F8" s="13"/>
      <c r="G8" s="1">
        <f t="shared" si="0"/>
        <v>-21</v>
      </c>
      <c r="H8" s="12">
        <f t="shared" si="1"/>
        <v>-48090</v>
      </c>
    </row>
    <row r="9" spans="1:8" x14ac:dyDescent="0.25">
      <c r="A9" s="19" t="s">
        <v>144</v>
      </c>
      <c r="B9" s="12">
        <v>2360.75</v>
      </c>
      <c r="C9" s="13">
        <v>43063</v>
      </c>
      <c r="D9" s="13">
        <v>43036</v>
      </c>
      <c r="E9" s="13"/>
      <c r="F9" s="13"/>
      <c r="G9" s="1">
        <f t="shared" si="0"/>
        <v>-27</v>
      </c>
      <c r="H9" s="12">
        <f t="shared" si="1"/>
        <v>-63740.25</v>
      </c>
    </row>
    <row r="10" spans="1:8" x14ac:dyDescent="0.25">
      <c r="A10" s="19" t="s">
        <v>145</v>
      </c>
      <c r="B10" s="12">
        <v>205.5</v>
      </c>
      <c r="C10" s="13">
        <v>43035</v>
      </c>
      <c r="D10" s="13">
        <v>43036</v>
      </c>
      <c r="E10" s="13"/>
      <c r="F10" s="13"/>
      <c r="G10" s="1">
        <f t="shared" si="0"/>
        <v>1</v>
      </c>
      <c r="H10" s="12">
        <f t="shared" si="1"/>
        <v>205.5</v>
      </c>
    </row>
    <row r="11" spans="1:8" x14ac:dyDescent="0.25">
      <c r="A11" s="19" t="s">
        <v>146</v>
      </c>
      <c r="B11" s="12">
        <v>96.25</v>
      </c>
      <c r="C11" s="13">
        <v>43063</v>
      </c>
      <c r="D11" s="13">
        <v>43039</v>
      </c>
      <c r="E11" s="13"/>
      <c r="F11" s="13"/>
      <c r="G11" s="1">
        <f t="shared" si="0"/>
        <v>-24</v>
      </c>
      <c r="H11" s="12">
        <f t="shared" si="1"/>
        <v>-2310</v>
      </c>
    </row>
    <row r="12" spans="1:8" x14ac:dyDescent="0.25">
      <c r="A12" s="19" t="s">
        <v>146</v>
      </c>
      <c r="B12" s="12">
        <v>27.15</v>
      </c>
      <c r="C12" s="13">
        <v>43063</v>
      </c>
      <c r="D12" s="13">
        <v>43039</v>
      </c>
      <c r="E12" s="13"/>
      <c r="F12" s="13"/>
      <c r="G12" s="1">
        <f t="shared" si="0"/>
        <v>-24</v>
      </c>
      <c r="H12" s="12">
        <f t="shared" si="1"/>
        <v>-651.59999999999991</v>
      </c>
    </row>
    <row r="13" spans="1:8" x14ac:dyDescent="0.25">
      <c r="A13" s="19" t="s">
        <v>147</v>
      </c>
      <c r="B13" s="12">
        <v>180.33</v>
      </c>
      <c r="C13" s="13">
        <v>43035</v>
      </c>
      <c r="D13" s="13">
        <v>43039</v>
      </c>
      <c r="E13" s="13"/>
      <c r="F13" s="13"/>
      <c r="G13" s="1">
        <f t="shared" si="0"/>
        <v>4</v>
      </c>
      <c r="H13" s="12">
        <f t="shared" si="1"/>
        <v>721.32</v>
      </c>
    </row>
    <row r="14" spans="1:8" x14ac:dyDescent="0.25">
      <c r="A14" s="19" t="s">
        <v>148</v>
      </c>
      <c r="B14" s="12">
        <v>647.5</v>
      </c>
      <c r="C14" s="13">
        <v>43069</v>
      </c>
      <c r="D14" s="13">
        <v>43041</v>
      </c>
      <c r="E14" s="13"/>
      <c r="F14" s="13"/>
      <c r="G14" s="1">
        <f t="shared" si="0"/>
        <v>-28</v>
      </c>
      <c r="H14" s="12">
        <f t="shared" si="1"/>
        <v>-18130</v>
      </c>
    </row>
    <row r="15" spans="1:8" x14ac:dyDescent="0.25">
      <c r="A15" s="19" t="s">
        <v>149</v>
      </c>
      <c r="B15" s="12">
        <v>24.03</v>
      </c>
      <c r="C15" s="13">
        <v>43066</v>
      </c>
      <c r="D15" s="13">
        <v>43041</v>
      </c>
      <c r="E15" s="13"/>
      <c r="F15" s="13"/>
      <c r="G15" s="1">
        <f t="shared" si="0"/>
        <v>-25</v>
      </c>
      <c r="H15" s="12">
        <f t="shared" si="1"/>
        <v>-600.75</v>
      </c>
    </row>
    <row r="16" spans="1:8" x14ac:dyDescent="0.25">
      <c r="A16" s="19" t="s">
        <v>150</v>
      </c>
      <c r="B16" s="12">
        <v>195</v>
      </c>
      <c r="C16" s="13">
        <v>43066</v>
      </c>
      <c r="D16" s="13">
        <v>43041</v>
      </c>
      <c r="E16" s="13"/>
      <c r="F16" s="13"/>
      <c r="G16" s="1">
        <f t="shared" si="0"/>
        <v>-25</v>
      </c>
      <c r="H16" s="12">
        <f t="shared" si="1"/>
        <v>-4875</v>
      </c>
    </row>
    <row r="17" spans="1:8" x14ac:dyDescent="0.25">
      <c r="A17" s="19" t="s">
        <v>151</v>
      </c>
      <c r="B17" s="12">
        <v>55</v>
      </c>
      <c r="C17" s="13">
        <v>43066</v>
      </c>
      <c r="D17" s="13">
        <v>43041</v>
      </c>
      <c r="E17" s="13"/>
      <c r="F17" s="13"/>
      <c r="G17" s="1">
        <f t="shared" si="0"/>
        <v>-25</v>
      </c>
      <c r="H17" s="12">
        <f t="shared" si="1"/>
        <v>-1375</v>
      </c>
    </row>
    <row r="18" spans="1:8" x14ac:dyDescent="0.25">
      <c r="A18" s="19" t="s">
        <v>152</v>
      </c>
      <c r="B18" s="12">
        <v>95.05</v>
      </c>
      <c r="C18" s="13">
        <v>43063</v>
      </c>
      <c r="D18" s="13">
        <v>43041</v>
      </c>
      <c r="E18" s="13"/>
      <c r="F18" s="13"/>
      <c r="G18" s="1">
        <f t="shared" si="0"/>
        <v>-22</v>
      </c>
      <c r="H18" s="12">
        <f t="shared" si="1"/>
        <v>-2091.1</v>
      </c>
    </row>
    <row r="19" spans="1:8" x14ac:dyDescent="0.25">
      <c r="A19" s="19" t="s">
        <v>153</v>
      </c>
      <c r="B19" s="12">
        <v>91.3</v>
      </c>
      <c r="C19" s="13">
        <v>43063</v>
      </c>
      <c r="D19" s="13">
        <v>43041</v>
      </c>
      <c r="E19" s="13"/>
      <c r="F19" s="13"/>
      <c r="G19" s="1">
        <f t="shared" si="0"/>
        <v>-22</v>
      </c>
      <c r="H19" s="12">
        <f t="shared" si="1"/>
        <v>-2008.6</v>
      </c>
    </row>
    <row r="20" spans="1:8" x14ac:dyDescent="0.25">
      <c r="A20" s="19" t="s">
        <v>154</v>
      </c>
      <c r="B20" s="12">
        <v>51.26</v>
      </c>
      <c r="C20" s="13">
        <v>43052</v>
      </c>
      <c r="D20" s="13">
        <v>43041</v>
      </c>
      <c r="E20" s="13"/>
      <c r="F20" s="13"/>
      <c r="G20" s="1">
        <f t="shared" si="0"/>
        <v>-11</v>
      </c>
      <c r="H20" s="12">
        <f t="shared" si="1"/>
        <v>-563.86</v>
      </c>
    </row>
    <row r="21" spans="1:8" x14ac:dyDescent="0.25">
      <c r="A21" s="19" t="s">
        <v>155</v>
      </c>
      <c r="B21" s="12">
        <v>137.44</v>
      </c>
      <c r="C21" s="13">
        <v>43043</v>
      </c>
      <c r="D21" s="13">
        <v>43041</v>
      </c>
      <c r="E21" s="13"/>
      <c r="F21" s="13"/>
      <c r="G21" s="1">
        <f t="shared" si="0"/>
        <v>-2</v>
      </c>
      <c r="H21" s="12">
        <f t="shared" si="1"/>
        <v>-274.88</v>
      </c>
    </row>
    <row r="22" spans="1:8" x14ac:dyDescent="0.25">
      <c r="A22" s="19" t="s">
        <v>156</v>
      </c>
      <c r="B22" s="12">
        <v>315.3</v>
      </c>
      <c r="C22" s="13">
        <v>43035</v>
      </c>
      <c r="D22" s="13">
        <v>43041</v>
      </c>
      <c r="E22" s="13"/>
      <c r="F22" s="13"/>
      <c r="G22" s="1">
        <f t="shared" si="0"/>
        <v>6</v>
      </c>
      <c r="H22" s="12">
        <f t="shared" si="1"/>
        <v>1891.8000000000002</v>
      </c>
    </row>
    <row r="23" spans="1:8" x14ac:dyDescent="0.25">
      <c r="A23" s="19" t="s">
        <v>157</v>
      </c>
      <c r="B23" s="12">
        <v>176.59</v>
      </c>
      <c r="C23" s="13">
        <v>43033</v>
      </c>
      <c r="D23" s="13">
        <v>43041</v>
      </c>
      <c r="E23" s="13"/>
      <c r="F23" s="13"/>
      <c r="G23" s="1">
        <f t="shared" si="0"/>
        <v>8</v>
      </c>
      <c r="H23" s="12">
        <f t="shared" si="1"/>
        <v>1412.72</v>
      </c>
    </row>
    <row r="24" spans="1:8" x14ac:dyDescent="0.25">
      <c r="A24" s="19" t="s">
        <v>158</v>
      </c>
      <c r="B24" s="12">
        <v>32.46</v>
      </c>
      <c r="C24" s="13">
        <v>43078</v>
      </c>
      <c r="D24" s="13">
        <v>43049</v>
      </c>
      <c r="E24" s="13"/>
      <c r="F24" s="13"/>
      <c r="G24" s="1">
        <f t="shared" si="0"/>
        <v>-29</v>
      </c>
      <c r="H24" s="12">
        <f t="shared" si="1"/>
        <v>-941.34</v>
      </c>
    </row>
    <row r="25" spans="1:8" x14ac:dyDescent="0.25">
      <c r="A25" s="19" t="s">
        <v>159</v>
      </c>
      <c r="B25" s="12">
        <v>220</v>
      </c>
      <c r="C25" s="13">
        <v>43078</v>
      </c>
      <c r="D25" s="13">
        <v>43049</v>
      </c>
      <c r="E25" s="13"/>
      <c r="F25" s="13"/>
      <c r="G25" s="1">
        <f t="shared" si="0"/>
        <v>-29</v>
      </c>
      <c r="H25" s="12">
        <f t="shared" si="1"/>
        <v>-6380</v>
      </c>
    </row>
    <row r="26" spans="1:8" x14ac:dyDescent="0.25">
      <c r="A26" s="19" t="s">
        <v>160</v>
      </c>
      <c r="B26" s="12">
        <v>220</v>
      </c>
      <c r="C26" s="13">
        <v>43078</v>
      </c>
      <c r="D26" s="13">
        <v>43049</v>
      </c>
      <c r="E26" s="13"/>
      <c r="F26" s="13"/>
      <c r="G26" s="1">
        <f t="shared" si="0"/>
        <v>-29</v>
      </c>
      <c r="H26" s="12">
        <f t="shared" si="1"/>
        <v>-6380</v>
      </c>
    </row>
    <row r="27" spans="1:8" x14ac:dyDescent="0.25">
      <c r="A27" s="19" t="s">
        <v>161</v>
      </c>
      <c r="B27" s="12">
        <v>139.80000000000001</v>
      </c>
      <c r="C27" s="13">
        <v>43078</v>
      </c>
      <c r="D27" s="13">
        <v>43049</v>
      </c>
      <c r="E27" s="13"/>
      <c r="F27" s="13"/>
      <c r="G27" s="1">
        <f t="shared" si="0"/>
        <v>-29</v>
      </c>
      <c r="H27" s="12">
        <f t="shared" si="1"/>
        <v>-4054.2000000000003</v>
      </c>
    </row>
    <row r="28" spans="1:8" x14ac:dyDescent="0.25">
      <c r="A28" s="19" t="s">
        <v>162</v>
      </c>
      <c r="B28" s="12">
        <v>55</v>
      </c>
      <c r="C28" s="13">
        <v>43077</v>
      </c>
      <c r="D28" s="13">
        <v>43049</v>
      </c>
      <c r="E28" s="13"/>
      <c r="F28" s="13"/>
      <c r="G28" s="1">
        <f t="shared" si="0"/>
        <v>-28</v>
      </c>
      <c r="H28" s="12">
        <f t="shared" si="1"/>
        <v>-1540</v>
      </c>
    </row>
    <row r="29" spans="1:8" x14ac:dyDescent="0.25">
      <c r="A29" s="19" t="s">
        <v>163</v>
      </c>
      <c r="B29" s="12">
        <v>60</v>
      </c>
      <c r="C29" s="13">
        <v>43072</v>
      </c>
      <c r="D29" s="13">
        <v>43049</v>
      </c>
      <c r="E29" s="13"/>
      <c r="F29" s="13"/>
      <c r="G29" s="1">
        <f t="shared" si="0"/>
        <v>-23</v>
      </c>
      <c r="H29" s="12">
        <f t="shared" si="1"/>
        <v>-1380</v>
      </c>
    </row>
    <row r="30" spans="1:8" x14ac:dyDescent="0.25">
      <c r="A30" s="19" t="s">
        <v>164</v>
      </c>
      <c r="B30" s="12">
        <v>8325</v>
      </c>
      <c r="C30" s="13">
        <v>43075</v>
      </c>
      <c r="D30" s="13">
        <v>43049</v>
      </c>
      <c r="E30" s="13"/>
      <c r="F30" s="13"/>
      <c r="G30" s="1">
        <f t="shared" si="0"/>
        <v>-26</v>
      </c>
      <c r="H30" s="12">
        <f t="shared" si="1"/>
        <v>-216450</v>
      </c>
    </row>
    <row r="31" spans="1:8" x14ac:dyDescent="0.25">
      <c r="A31" s="19" t="s">
        <v>165</v>
      </c>
      <c r="B31" s="12">
        <v>750</v>
      </c>
      <c r="C31" s="13">
        <v>43075</v>
      </c>
      <c r="D31" s="13">
        <v>43049</v>
      </c>
      <c r="E31" s="13"/>
      <c r="F31" s="13"/>
      <c r="G31" s="1">
        <f t="shared" si="0"/>
        <v>-26</v>
      </c>
      <c r="H31" s="12">
        <f t="shared" si="1"/>
        <v>-19500</v>
      </c>
    </row>
    <row r="32" spans="1:8" x14ac:dyDescent="0.25">
      <c r="A32" s="19" t="s">
        <v>166</v>
      </c>
      <c r="B32" s="12">
        <v>413.32</v>
      </c>
      <c r="C32" s="13">
        <v>43075</v>
      </c>
      <c r="D32" s="13">
        <v>43049</v>
      </c>
      <c r="E32" s="13"/>
      <c r="F32" s="13"/>
      <c r="G32" s="1">
        <f t="shared" si="0"/>
        <v>-26</v>
      </c>
      <c r="H32" s="12">
        <f t="shared" si="1"/>
        <v>-10746.32</v>
      </c>
    </row>
    <row r="33" spans="1:8" x14ac:dyDescent="0.25">
      <c r="A33" s="19" t="s">
        <v>167</v>
      </c>
      <c r="B33" s="12">
        <v>493</v>
      </c>
      <c r="C33" s="13">
        <v>43082</v>
      </c>
      <c r="D33" s="13">
        <v>43054</v>
      </c>
      <c r="E33" s="13"/>
      <c r="F33" s="13"/>
      <c r="G33" s="1">
        <f t="shared" si="0"/>
        <v>-28</v>
      </c>
      <c r="H33" s="12">
        <f t="shared" si="1"/>
        <v>-13804</v>
      </c>
    </row>
    <row r="34" spans="1:8" x14ac:dyDescent="0.25">
      <c r="A34" s="19" t="s">
        <v>168</v>
      </c>
      <c r="B34" s="12">
        <v>3440.43</v>
      </c>
      <c r="C34" s="13">
        <v>43085</v>
      </c>
      <c r="D34" s="13">
        <v>43057</v>
      </c>
      <c r="E34" s="13"/>
      <c r="F34" s="13"/>
      <c r="G34" s="1">
        <f t="shared" si="0"/>
        <v>-28</v>
      </c>
      <c r="H34" s="12">
        <f t="shared" si="1"/>
        <v>-96332.04</v>
      </c>
    </row>
    <row r="35" spans="1:8" x14ac:dyDescent="0.25">
      <c r="A35" s="19" t="s">
        <v>169</v>
      </c>
      <c r="B35" s="12">
        <v>538</v>
      </c>
      <c r="C35" s="13">
        <v>43086</v>
      </c>
      <c r="D35" s="13">
        <v>43057</v>
      </c>
      <c r="E35" s="13"/>
      <c r="F35" s="13"/>
      <c r="G35" s="1">
        <f t="shared" si="0"/>
        <v>-29</v>
      </c>
      <c r="H35" s="12">
        <f t="shared" si="1"/>
        <v>-15602</v>
      </c>
    </row>
    <row r="36" spans="1:8" x14ac:dyDescent="0.25">
      <c r="A36" s="19" t="s">
        <v>170</v>
      </c>
      <c r="B36" s="12">
        <v>12572</v>
      </c>
      <c r="C36" s="13">
        <v>43092</v>
      </c>
      <c r="D36" s="13">
        <v>43063</v>
      </c>
      <c r="E36" s="13"/>
      <c r="F36" s="13"/>
      <c r="G36" s="1">
        <f t="shared" si="0"/>
        <v>-29</v>
      </c>
      <c r="H36" s="12">
        <f t="shared" si="1"/>
        <v>-364588</v>
      </c>
    </row>
    <row r="37" spans="1:8" x14ac:dyDescent="0.25">
      <c r="A37" s="19" t="s">
        <v>171</v>
      </c>
      <c r="B37" s="12">
        <v>120</v>
      </c>
      <c r="C37" s="13">
        <v>43085</v>
      </c>
      <c r="D37" s="13">
        <v>43063</v>
      </c>
      <c r="E37" s="13"/>
      <c r="F37" s="13"/>
      <c r="G37" s="1">
        <f t="shared" si="0"/>
        <v>-22</v>
      </c>
      <c r="H37" s="12">
        <f t="shared" si="1"/>
        <v>-2640</v>
      </c>
    </row>
    <row r="38" spans="1:8" x14ac:dyDescent="0.25">
      <c r="A38" s="19" t="s">
        <v>172</v>
      </c>
      <c r="B38" s="12">
        <v>1170</v>
      </c>
      <c r="C38" s="13">
        <v>43086</v>
      </c>
      <c r="D38" s="13">
        <v>43063</v>
      </c>
      <c r="E38" s="13"/>
      <c r="F38" s="13"/>
      <c r="G38" s="1">
        <f t="shared" si="0"/>
        <v>-23</v>
      </c>
      <c r="H38" s="12">
        <f t="shared" si="1"/>
        <v>-26910</v>
      </c>
    </row>
    <row r="39" spans="1:8" x14ac:dyDescent="0.25">
      <c r="A39" s="19" t="s">
        <v>173</v>
      </c>
      <c r="B39" s="12">
        <v>435</v>
      </c>
      <c r="C39" s="13">
        <v>43086</v>
      </c>
      <c r="D39" s="13">
        <v>43063</v>
      </c>
      <c r="E39" s="13"/>
      <c r="F39" s="13"/>
      <c r="G39" s="1">
        <f t="shared" si="0"/>
        <v>-23</v>
      </c>
      <c r="H39" s="12">
        <f t="shared" si="1"/>
        <v>-10005</v>
      </c>
    </row>
    <row r="40" spans="1:8" x14ac:dyDescent="0.25">
      <c r="A40" s="19" t="s">
        <v>174</v>
      </c>
      <c r="B40" s="12">
        <v>119.8</v>
      </c>
      <c r="C40" s="13">
        <v>43090</v>
      </c>
      <c r="D40" s="13">
        <v>43063</v>
      </c>
      <c r="E40" s="13"/>
      <c r="F40" s="13"/>
      <c r="G40" s="1">
        <f t="shared" si="0"/>
        <v>-27</v>
      </c>
      <c r="H40" s="12">
        <f t="shared" si="1"/>
        <v>-3234.6</v>
      </c>
    </row>
    <row r="41" spans="1:8" x14ac:dyDescent="0.25">
      <c r="A41" s="19" t="s">
        <v>175</v>
      </c>
      <c r="B41" s="12">
        <v>13.23</v>
      </c>
      <c r="C41" s="13">
        <v>43093</v>
      </c>
      <c r="D41" s="13">
        <v>43063</v>
      </c>
      <c r="E41" s="13"/>
      <c r="F41" s="13"/>
      <c r="G41" s="1">
        <f t="shared" si="0"/>
        <v>-30</v>
      </c>
      <c r="H41" s="12">
        <f t="shared" si="1"/>
        <v>-396.90000000000003</v>
      </c>
    </row>
    <row r="42" spans="1:8" x14ac:dyDescent="0.25">
      <c r="A42" s="19" t="s">
        <v>176</v>
      </c>
      <c r="B42" s="12">
        <v>6180</v>
      </c>
      <c r="C42" s="13">
        <v>43093</v>
      </c>
      <c r="D42" s="13">
        <v>43063</v>
      </c>
      <c r="E42" s="13"/>
      <c r="F42" s="13"/>
      <c r="G42" s="1">
        <f t="shared" si="0"/>
        <v>-30</v>
      </c>
      <c r="H42" s="12">
        <f t="shared" si="1"/>
        <v>-185400</v>
      </c>
    </row>
    <row r="43" spans="1:8" x14ac:dyDescent="0.25">
      <c r="A43" s="19" t="s">
        <v>177</v>
      </c>
      <c r="B43" s="12">
        <v>3269.13</v>
      </c>
      <c r="C43" s="13">
        <v>43093</v>
      </c>
      <c r="D43" s="13">
        <v>43063</v>
      </c>
      <c r="E43" s="13"/>
      <c r="F43" s="13"/>
      <c r="G43" s="1">
        <f t="shared" si="0"/>
        <v>-30</v>
      </c>
      <c r="H43" s="12">
        <f t="shared" si="1"/>
        <v>-98073.900000000009</v>
      </c>
    </row>
    <row r="44" spans="1:8" x14ac:dyDescent="0.25">
      <c r="A44" s="19" t="s">
        <v>178</v>
      </c>
      <c r="B44" s="12">
        <v>87.2</v>
      </c>
      <c r="C44" s="13">
        <v>43093</v>
      </c>
      <c r="D44" s="13">
        <v>43063</v>
      </c>
      <c r="E44" s="13"/>
      <c r="F44" s="13"/>
      <c r="G44" s="1">
        <f t="shared" si="0"/>
        <v>-30</v>
      </c>
      <c r="H44" s="12">
        <f t="shared" si="1"/>
        <v>-2616</v>
      </c>
    </row>
    <row r="45" spans="1:8" x14ac:dyDescent="0.25">
      <c r="A45" s="19" t="s">
        <v>179</v>
      </c>
      <c r="B45" s="12">
        <v>945</v>
      </c>
      <c r="C45" s="13">
        <v>43090</v>
      </c>
      <c r="D45" s="13">
        <v>43070</v>
      </c>
      <c r="E45" s="13"/>
      <c r="F45" s="13"/>
      <c r="G45" s="1">
        <f t="shared" si="0"/>
        <v>-20</v>
      </c>
      <c r="H45" s="12">
        <f t="shared" si="1"/>
        <v>-18900</v>
      </c>
    </row>
    <row r="46" spans="1:8" x14ac:dyDescent="0.25">
      <c r="A46" s="19" t="s">
        <v>180</v>
      </c>
      <c r="B46" s="12">
        <v>226.8</v>
      </c>
      <c r="C46" s="13">
        <v>43097</v>
      </c>
      <c r="D46" s="13">
        <v>43070</v>
      </c>
      <c r="E46" s="13"/>
      <c r="F46" s="13"/>
      <c r="G46" s="1">
        <f t="shared" si="0"/>
        <v>-27</v>
      </c>
      <c r="H46" s="12">
        <f t="shared" si="1"/>
        <v>-6123.6</v>
      </c>
    </row>
    <row r="47" spans="1:8" x14ac:dyDescent="0.25">
      <c r="A47" s="19" t="s">
        <v>181</v>
      </c>
      <c r="B47" s="12">
        <v>412</v>
      </c>
      <c r="C47" s="13">
        <v>43097</v>
      </c>
      <c r="D47" s="13">
        <v>43070</v>
      </c>
      <c r="E47" s="13"/>
      <c r="F47" s="13"/>
      <c r="G47" s="1">
        <f t="shared" si="0"/>
        <v>-27</v>
      </c>
      <c r="H47" s="12">
        <f t="shared" si="1"/>
        <v>-11124</v>
      </c>
    </row>
    <row r="48" spans="1:8" x14ac:dyDescent="0.25">
      <c r="A48" s="19" t="s">
        <v>182</v>
      </c>
      <c r="B48" s="12">
        <v>189</v>
      </c>
      <c r="C48" s="13">
        <v>43097</v>
      </c>
      <c r="D48" s="13">
        <v>43070</v>
      </c>
      <c r="E48" s="13"/>
      <c r="F48" s="13"/>
      <c r="G48" s="1">
        <f t="shared" si="0"/>
        <v>-27</v>
      </c>
      <c r="H48" s="12">
        <f t="shared" si="1"/>
        <v>-5103</v>
      </c>
    </row>
    <row r="49" spans="1:8" x14ac:dyDescent="0.25">
      <c r="A49" s="19" t="s">
        <v>183</v>
      </c>
      <c r="B49" s="12">
        <v>37934.04</v>
      </c>
      <c r="C49" s="13">
        <v>43097</v>
      </c>
      <c r="D49" s="13">
        <v>43070</v>
      </c>
      <c r="E49" s="13"/>
      <c r="F49" s="13"/>
      <c r="G49" s="1">
        <f t="shared" si="0"/>
        <v>-27</v>
      </c>
      <c r="H49" s="12">
        <f t="shared" si="1"/>
        <v>-1024219.0800000001</v>
      </c>
    </row>
    <row r="50" spans="1:8" x14ac:dyDescent="0.25">
      <c r="A50" s="19" t="s">
        <v>184</v>
      </c>
      <c r="B50" s="12">
        <v>5388</v>
      </c>
      <c r="C50" s="13">
        <v>43111</v>
      </c>
      <c r="D50" s="13">
        <v>43138</v>
      </c>
      <c r="E50" s="13"/>
      <c r="F50" s="13"/>
      <c r="G50" s="1">
        <f t="shared" si="0"/>
        <v>27</v>
      </c>
      <c r="H50" s="12">
        <f t="shared" si="1"/>
        <v>145476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2021-05-13T10:47:37Z</dcterms:modified>
</cp:coreProperties>
</file>