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CBC7C417-60BB-4554-B919-CF22F66A9A27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H203" i="5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H12" i="5"/>
  <c r="G12" i="5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H5" i="5"/>
  <c r="G5" i="5"/>
  <c r="G4" i="5"/>
  <c r="H4" i="5" s="1"/>
  <c r="C1" i="5"/>
  <c r="B16" i="1" s="1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H22" i="3"/>
  <c r="G22" i="3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H62" i="2" s="1"/>
  <c r="G61" i="2"/>
  <c r="H61" i="2" s="1"/>
  <c r="G60" i="2"/>
  <c r="H60" i="2"/>
  <c r="G59" i="2"/>
  <c r="H59" i="2" s="1"/>
  <c r="G58" i="2"/>
  <c r="H58" i="2" s="1"/>
  <c r="G57" i="2"/>
  <c r="H57" i="2" s="1"/>
  <c r="G56" i="2"/>
  <c r="H56" i="2"/>
  <c r="G55" i="2"/>
  <c r="H55" i="2" s="1"/>
  <c r="G54" i="2"/>
  <c r="G53" i="2"/>
  <c r="H53" i="2" s="1"/>
  <c r="G52" i="2"/>
  <c r="H52" i="2" s="1"/>
  <c r="G51" i="2"/>
  <c r="H51" i="2" s="1"/>
  <c r="G50" i="2"/>
  <c r="H50" i="2" s="1"/>
  <c r="G49" i="2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/>
  <c r="H10" i="2" s="1"/>
  <c r="G9" i="2"/>
  <c r="G8" i="2"/>
  <c r="H8" i="2" s="1"/>
  <c r="G7" i="2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54" i="2"/>
  <c r="H49" i="2"/>
  <c r="H30" i="2"/>
  <c r="H29" i="2"/>
  <c r="H26" i="2"/>
  <c r="H25" i="2"/>
  <c r="H11" i="2"/>
  <c r="H9" i="2"/>
  <c r="H7" i="2"/>
  <c r="C1" i="2"/>
  <c r="B13" i="1" s="1"/>
  <c r="B1" i="2"/>
  <c r="C13" i="1" s="1"/>
  <c r="H1" i="5" l="1"/>
  <c r="G1" i="5" s="1"/>
  <c r="D16" i="1" s="1"/>
  <c r="C16" i="1"/>
  <c r="C9" i="1" s="1"/>
  <c r="A9" i="1"/>
  <c r="H1" i="2"/>
  <c r="G1" i="2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<sst xmlns="http://schemas.openxmlformats.org/spreadsheetml/2006/main" count="207" uniqueCount="179">
  <si>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</si>
  <si>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</si>
  <si>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</si>
  <si>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</si>
  <si>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</si>
  <si>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</si>
  <si>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</si>
  <si>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</si>
  <si>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</si>
  <si>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</si>
  <si>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</si>
  <si>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</si>
  <si>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</si>
  <si>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</si>
  <si>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</si>
  <si>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</si>
  <si>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</si>
  <si>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</si>
  <si>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</si>
  <si>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</si>
  <si>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Statale CAVOUR</t>
  </si>
  <si>
    <t>00184 ROMA (RM) VIA DELLE CARINE 1 C.F. 80253350583 C.M. RMPS060005</t>
  </si>
  <si>
    <t>2020BENA005001166 del 23/12/2020</t>
  </si>
  <si>
    <t>44/2021 del 02/02/2021</t>
  </si>
  <si>
    <t>101 del 24/02/2021</t>
  </si>
  <si>
    <t>020 del 18/11/2020</t>
  </si>
  <si>
    <t>022 del 25/11/2020</t>
  </si>
  <si>
    <t>FPA 8/20 del 20/12/2020</t>
  </si>
  <si>
    <t>A  114 del 24/02/2021</t>
  </si>
  <si>
    <t>1/FE del 04/02/2021</t>
  </si>
  <si>
    <t>7 del 29/01/2021</t>
  </si>
  <si>
    <t>A   38 del 20/01/2021</t>
  </si>
  <si>
    <t>19-2021/A del 12/01/2021</t>
  </si>
  <si>
    <t>FPA 3/21 del 01/02/2021</t>
  </si>
  <si>
    <t>3/E del 08/01/2021</t>
  </si>
  <si>
    <t>FPA 26/21 del 08/01/2021</t>
  </si>
  <si>
    <t>FPA_ES-53_21 del 22/01/2021</t>
  </si>
  <si>
    <t>FPA_286-21 del 01/02/2021</t>
  </si>
  <si>
    <t>21F025000185 del 29/01/2021</t>
  </si>
  <si>
    <t>28/E del 29/01/2021</t>
  </si>
  <si>
    <t>1021011346 del 04/02/2021</t>
  </si>
  <si>
    <t>202-000490 del 15/02/2021</t>
  </si>
  <si>
    <t>1/69 del 31/12/2020</t>
  </si>
  <si>
    <t>2021000998 del 19/02/2021</t>
  </si>
  <si>
    <t>4E del 19/01/2021</t>
  </si>
  <si>
    <t>93/2021 del 03/03/2021</t>
  </si>
  <si>
    <t>1/PS del 01/03/2021</t>
  </si>
  <si>
    <t>00001/21 del 14/01/2021</t>
  </si>
  <si>
    <t>202-000224 del 15/01/2021</t>
  </si>
  <si>
    <t>000497 del 31/01/2021</t>
  </si>
  <si>
    <t>180 del 03/02/2021</t>
  </si>
  <si>
    <t>FPA 139/21 del 29/01/2021</t>
  </si>
  <si>
    <t>2021    83/E del 12/02/2021</t>
  </si>
  <si>
    <t>2021    85/E del 17/02/2021</t>
  </si>
  <si>
    <t>1/PA del 08/01/2021</t>
  </si>
  <si>
    <t>502/2021 del 18/02/2021</t>
  </si>
  <si>
    <t>FVL541 del 22/02/2021</t>
  </si>
  <si>
    <t>21/SP del 22/02/2021</t>
  </si>
  <si>
    <t>FPA 363/21 del 22/02/2021</t>
  </si>
  <si>
    <t>65/E del 26/02/2021</t>
  </si>
  <si>
    <t>FED 000066 del 23/02/2021</t>
  </si>
  <si>
    <t>1021046418 del 05/03/2021</t>
  </si>
  <si>
    <t>5/2021 del 14/01/2021</t>
  </si>
  <si>
    <t>384/2021 del 24/02/2021</t>
  </si>
  <si>
    <t>A  166 del 13/03/2021</t>
  </si>
  <si>
    <t>202-000788 del 12/03/2021</t>
  </si>
  <si>
    <t>251 del 19/03/2021</t>
  </si>
  <si>
    <t>288 del 15/03/2021</t>
  </si>
  <si>
    <t>040146 del 30/11/2020</t>
  </si>
  <si>
    <t>FPA_1735-20 del 14/12/2020</t>
  </si>
  <si>
    <t>FPA 2620/20 del 17/12/2020</t>
  </si>
  <si>
    <t>1020383393 del 16/12/2020</t>
  </si>
  <si>
    <t>2891/2020 del 22/12/2020</t>
  </si>
  <si>
    <t>202-002223 del 16/11/2020</t>
  </si>
  <si>
    <t>633/PA del 18/11/2020</t>
  </si>
  <si>
    <t>289/SP del 13/11/2020</t>
  </si>
  <si>
    <t>202-002463 del 15/12/2020</t>
  </si>
  <si>
    <t>20214E09871 del 19/03/2021</t>
  </si>
  <si>
    <t>010632 del 31/03/2021</t>
  </si>
  <si>
    <t>95/E del 31/03/2021</t>
  </si>
  <si>
    <t>616/2021 del 08/04/2021</t>
  </si>
  <si>
    <t>1/17 del 06/04/2021</t>
  </si>
  <si>
    <t>FPA 178/21 del 16/04/2021</t>
  </si>
  <si>
    <t>FATTPA 26_21 del 11/04/2021</t>
  </si>
  <si>
    <t>55/ES del 12/04/2021</t>
  </si>
  <si>
    <t>202-001083 del 13/04/2021</t>
  </si>
  <si>
    <t>38/ 2021 del 09/04/2021</t>
  </si>
  <si>
    <t>25/2021 del 07/04/2021</t>
  </si>
  <si>
    <t>218/2021 del 16/04/2021</t>
  </si>
  <si>
    <t>204/2021 del 14/04/2021</t>
  </si>
  <si>
    <t>203/2021 del 14/04/2021</t>
  </si>
  <si>
    <t>1021072141 del 30/03/2021</t>
  </si>
  <si>
    <t>FPA 768/21 del 20/04/2021</t>
  </si>
  <si>
    <t>120/2021 del 13/04/2021</t>
  </si>
  <si>
    <t>35 del 29/04/2021</t>
  </si>
  <si>
    <t>130/E del 30/04/2021</t>
  </si>
  <si>
    <t>113/F del 06/05/2021</t>
  </si>
  <si>
    <t>110/ES del 06/05/2021</t>
  </si>
  <si>
    <t>FATTPA 8_21 del 17/01/2021</t>
  </si>
  <si>
    <t>423 del 11/05/2021</t>
  </si>
  <si>
    <t>202-001417 del 13/05/2021</t>
  </si>
  <si>
    <t>FPA 985/21 del 18/05/2021</t>
  </si>
  <si>
    <t>146/ES del 21/05/2021</t>
  </si>
  <si>
    <t>FPA 5/21 del 04/06/2021</t>
  </si>
  <si>
    <t>715 del 07/05/2021</t>
  </si>
  <si>
    <t>FED 000166 del 24/05/2021</t>
  </si>
  <si>
    <t>8005550730 del 21/05/2021</t>
  </si>
  <si>
    <t>947/2021 del 28/05/2021</t>
  </si>
  <si>
    <t>1021131000 del 31/05/2021</t>
  </si>
  <si>
    <t>154/E del 31/05/2021</t>
  </si>
  <si>
    <t>021343 del 31/05/2021</t>
  </si>
  <si>
    <t>400174/Z del 31/05/2021</t>
  </si>
  <si>
    <t>202-001725 del 14/06/2021</t>
  </si>
  <si>
    <t>1062/2021 del 14/06/2021</t>
  </si>
  <si>
    <t>42 del 14/06/2021</t>
  </si>
  <si>
    <t>137/SP del 07/06/2021</t>
  </si>
  <si>
    <t>2/FE del 11/06/2021</t>
  </si>
  <si>
    <t>946 del 15/06/2021</t>
  </si>
  <si>
    <t>FATTPA 43_21 del 21/06/2021</t>
  </si>
  <si>
    <t>331/2021 del 23/06/2021</t>
  </si>
  <si>
    <t>931/1 del 03/06/2021</t>
  </si>
  <si>
    <t>186/E del 30/06/2021</t>
  </si>
  <si>
    <t>228/ES del 06/07/2021</t>
  </si>
  <si>
    <t>202-002041 del 14/07/2021</t>
  </si>
  <si>
    <t>744 del 29/07/2021</t>
  </si>
  <si>
    <t>743 del 29/07/2021</t>
  </si>
  <si>
    <t>032600 del 31/07/2021</t>
  </si>
  <si>
    <t>26/001 del 05/08/2021</t>
  </si>
  <si>
    <t>016 del 23/08/2021</t>
  </si>
  <si>
    <t>253/ES del 26/08/2021</t>
  </si>
  <si>
    <t>21PAS0012710 del 30/09/2021</t>
  </si>
  <si>
    <t>21PAS0013887 del 30/09/2021</t>
  </si>
  <si>
    <t>1021233182 del 20/09/2021</t>
  </si>
  <si>
    <t>49/2021 del 27/09/2021</t>
  </si>
  <si>
    <t>229/SP del 07/09/2021</t>
  </si>
  <si>
    <t>FPA 1555/21 del 21/09/2021</t>
  </si>
  <si>
    <t>FPA 10/21 del 11/10/2021</t>
  </si>
  <si>
    <t>ROM0095442 del 27/09/2021</t>
  </si>
  <si>
    <t>FATTPA 65_21 del 09/10/2021</t>
  </si>
  <si>
    <t>044198 del 30/09/2021</t>
  </si>
  <si>
    <t>202-002283 del 14/10/2021</t>
  </si>
  <si>
    <t>FATTPA 64_21 del 09/10/2021</t>
  </si>
  <si>
    <t>12100600010000054840 del 06/10/2021</t>
  </si>
  <si>
    <t>1802/2021 del 28/10/2021</t>
  </si>
  <si>
    <t>FPA 12/21 del 19/10/2021</t>
  </si>
  <si>
    <t>1807/2021 del 28/10/2021</t>
  </si>
  <si>
    <t>FPA 13/21 del 27/10/2021</t>
  </si>
  <si>
    <t>55/2021 del 22/10/2021</t>
  </si>
  <si>
    <t>502/2021 del 14/10/2021</t>
  </si>
  <si>
    <t>371/2021 del 21/10/2021</t>
  </si>
  <si>
    <t>FATTPA 70_21 del 23/10/2021</t>
  </si>
  <si>
    <t>FPA 15/21 del 09/11/2021</t>
  </si>
  <si>
    <t>309/E del 29/10/2021</t>
  </si>
  <si>
    <t>EFAT/2021/3409 del 29/11/2021</t>
  </si>
  <si>
    <t>1649 del 10/11/2021</t>
  </si>
  <si>
    <t>V2/593678 del 24/11/2021</t>
  </si>
  <si>
    <t>202-002551 del 12/11/2021</t>
  </si>
  <si>
    <t>323/SP del 08/11/2021</t>
  </si>
  <si>
    <t>FPA 18/21 del 17/11/2021</t>
  </si>
  <si>
    <t>1080 del 24/11/2021</t>
  </si>
  <si>
    <t>FPA 2002/21 del 22/11/2021</t>
  </si>
  <si>
    <t>FPA 16/21 del 10/11/2021</t>
  </si>
  <si>
    <t>1742 del 25/11/2021</t>
  </si>
  <si>
    <t>056300 del 30/11/2021</t>
  </si>
  <si>
    <t>1021310079 del 06/12/2021</t>
  </si>
  <si>
    <t>2201/2021 del 14/12/2021</t>
  </si>
  <si>
    <t>2203/2021 del 14/12/2021</t>
  </si>
  <si>
    <t>FATTPA 83_21 del 18/12/2021</t>
  </si>
  <si>
    <t>A  732 del 18/12/2021</t>
  </si>
  <si>
    <t>364/E del 30/11/2021</t>
  </si>
  <si>
    <t>1143 del 14/12/2021</t>
  </si>
  <si>
    <t>202-002846 del 15/12/2021</t>
  </si>
  <si>
    <t>FATTPA 84_21 del 21/12/2021</t>
  </si>
  <si>
    <t>2021BENA005002777 del 22/12/2021</t>
  </si>
  <si>
    <t>622/2021 del 22/12/2021</t>
  </si>
  <si>
    <t>21</t>
  </si>
  <si>
    <t>19</t>
  </si>
  <si>
    <t>20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</si>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</sst>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7" workbookViewId="0">
      <selection activeCell="I4" sqref="I4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157</v>
      </c>
      <c r="B9" s="35"/>
      <c r="C9" s="34">
        <f>SUM(C13:C16)</f>
        <v>254075.25</v>
      </c>
      <c r="D9" s="35"/>
      <c r="E9" s="40">
        <f>('Trimestre 1'!H1+'Trimestre 2'!H1+'Trimestre 3'!H1+'Trimestre 4'!H1)/C9</f>
        <v>-2.3696606418767674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59</v>
      </c>
      <c r="C13" s="29">
        <f>'Trimestre 1'!B1</f>
        <v>111783.29000000001</v>
      </c>
      <c r="D13" s="29">
        <f>'Trimestre 1'!G1</f>
        <v>5.8820494547977598</v>
      </c>
      <c r="E13" s="29">
        <v>43145.06</v>
      </c>
      <c r="F13" s="33" t="s">
        <v>175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43</v>
      </c>
      <c r="C14" s="29">
        <f>'Trimestre 2'!B1</f>
        <v>89899.07</v>
      </c>
      <c r="D14" s="29">
        <f>'Trimestre 2'!G1</f>
        <v>-2.5507240508717173</v>
      </c>
      <c r="E14" s="29">
        <v>19513.310000000001</v>
      </c>
      <c r="F14" s="33" t="s">
        <v>176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10</v>
      </c>
      <c r="C15" s="29">
        <f>'Trimestre 3'!B1</f>
        <v>4566.5600000000004</v>
      </c>
      <c r="D15" s="29">
        <f>'Trimestre 3'!G1</f>
        <v>31.163444693598677</v>
      </c>
      <c r="E15" s="29">
        <v>16304.04</v>
      </c>
      <c r="F15" s="33" t="s">
        <v>177</v>
      </c>
    </row>
    <row r="16" spans="1:11" ht="21.75" customHeight="1" x14ac:dyDescent="0.25">
      <c r="A16" s="28" t="s">
        <v>16</v>
      </c>
      <c r="B16" s="17">
        <f>'Trimestre 4'!C1</f>
        <v>45</v>
      </c>
      <c r="C16" s="29">
        <f>'Trimestre 4'!B1</f>
        <v>47826.33</v>
      </c>
      <c r="D16" s="29">
        <f>'Trimestre 4'!G1</f>
        <v>-24.517644987604108</v>
      </c>
      <c r="E16" s="29">
        <v>30730.1</v>
      </c>
      <c r="F16" s="33" t="s">
        <v>178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111783.29000000001</v>
      </c>
      <c r="C1">
        <f>COUNTA(A4:A203)</f>
        <v>59</v>
      </c>
      <c r="G1" s="16">
        <f>IF(B1&lt;&gt;0,H1/B1,0)</f>
        <v>5.8820494547977598</v>
      </c>
      <c r="H1" s="15">
        <f>SUM(H4:H195)</f>
        <v>657514.84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10780</v>
      </c>
      <c r="C4" s="13">
        <v>44231</v>
      </c>
      <c r="D4" s="13">
        <v>44218</v>
      </c>
      <c r="E4" s="13"/>
      <c r="F4" s="13"/>
      <c r="G4" s="1">
        <f>D4-C4-(F4-E4)</f>
        <v>-13</v>
      </c>
      <c r="H4" s="12">
        <f>B4*G4</f>
        <v>-140140</v>
      </c>
    </row>
    <row r="5" spans="1:8" x14ac:dyDescent="0.25">
      <c r="A5" s="19" t="s">
        <v>23</v>
      </c>
      <c r="B5" s="12">
        <v>27346.5</v>
      </c>
      <c r="C5" s="13">
        <v>44262</v>
      </c>
      <c r="D5" s="13">
        <v>44236</v>
      </c>
      <c r="E5" s="13"/>
      <c r="F5" s="13"/>
      <c r="G5" s="1">
        <f t="shared" ref="G5:G68" si="0">D5-C5-(F5-E5)</f>
        <v>-26</v>
      </c>
      <c r="H5" s="12">
        <f t="shared" ref="H5:H68" si="1">B5*G5</f>
        <v>-711009</v>
      </c>
    </row>
    <row r="6" spans="1:8" x14ac:dyDescent="0.25">
      <c r="A6" s="19" t="s">
        <v>24</v>
      </c>
      <c r="B6" s="12">
        <v>57.38</v>
      </c>
      <c r="C6" s="13">
        <v>44281</v>
      </c>
      <c r="D6" s="13">
        <v>44256</v>
      </c>
      <c r="E6" s="13"/>
      <c r="F6" s="13"/>
      <c r="G6" s="1">
        <f t="shared" si="0"/>
        <v>-25</v>
      </c>
      <c r="H6" s="12">
        <f t="shared" si="1"/>
        <v>-1434.5</v>
      </c>
    </row>
    <row r="7" spans="1:8" x14ac:dyDescent="0.25">
      <c r="A7" s="19" t="s">
        <v>25</v>
      </c>
      <c r="B7" s="12">
        <v>1346.69</v>
      </c>
      <c r="C7" s="13">
        <v>44189</v>
      </c>
      <c r="D7" s="13">
        <v>44259</v>
      </c>
      <c r="E7" s="13"/>
      <c r="F7" s="13"/>
      <c r="G7" s="1">
        <f t="shared" si="0"/>
        <v>70</v>
      </c>
      <c r="H7" s="12">
        <f t="shared" si="1"/>
        <v>94268.3</v>
      </c>
    </row>
    <row r="8" spans="1:8" x14ac:dyDescent="0.25">
      <c r="A8" s="19" t="s">
        <v>26</v>
      </c>
      <c r="B8" s="12">
        <v>756</v>
      </c>
      <c r="C8" s="13">
        <v>44192</v>
      </c>
      <c r="D8" s="13">
        <v>44259</v>
      </c>
      <c r="E8" s="13"/>
      <c r="F8" s="13"/>
      <c r="G8" s="1">
        <f t="shared" si="0"/>
        <v>67</v>
      </c>
      <c r="H8" s="12">
        <f t="shared" si="1"/>
        <v>50652</v>
      </c>
    </row>
    <row r="9" spans="1:8" x14ac:dyDescent="0.25">
      <c r="A9" s="19" t="s">
        <v>27</v>
      </c>
      <c r="B9" s="12">
        <v>433.33</v>
      </c>
      <c r="C9" s="13">
        <v>44216</v>
      </c>
      <c r="D9" s="13">
        <v>44259</v>
      </c>
      <c r="E9" s="13"/>
      <c r="F9" s="13"/>
      <c r="G9" s="1">
        <f t="shared" si="0"/>
        <v>43</v>
      </c>
      <c r="H9" s="12">
        <f t="shared" si="1"/>
        <v>18633.189999999999</v>
      </c>
    </row>
    <row r="10" spans="1:8" x14ac:dyDescent="0.25">
      <c r="A10" s="19" t="s">
        <v>27</v>
      </c>
      <c r="B10" s="12">
        <v>433.33</v>
      </c>
      <c r="C10" s="13">
        <v>44216</v>
      </c>
      <c r="D10" s="13">
        <v>44259</v>
      </c>
      <c r="E10" s="13"/>
      <c r="F10" s="13"/>
      <c r="G10" s="1">
        <f t="shared" si="0"/>
        <v>43</v>
      </c>
      <c r="H10" s="12">
        <f t="shared" si="1"/>
        <v>18633.189999999999</v>
      </c>
    </row>
    <row r="11" spans="1:8" x14ac:dyDescent="0.25">
      <c r="A11" s="19" t="s">
        <v>27</v>
      </c>
      <c r="B11" s="12">
        <v>433.34</v>
      </c>
      <c r="C11" s="13">
        <v>44216</v>
      </c>
      <c r="D11" s="13">
        <v>44259</v>
      </c>
      <c r="E11" s="13"/>
      <c r="F11" s="13"/>
      <c r="G11" s="1">
        <f t="shared" si="0"/>
        <v>43</v>
      </c>
      <c r="H11" s="12">
        <f t="shared" si="1"/>
        <v>18633.62</v>
      </c>
    </row>
    <row r="12" spans="1:8" x14ac:dyDescent="0.25">
      <c r="A12" s="19" t="s">
        <v>28</v>
      </c>
      <c r="B12" s="12">
        <v>778.8</v>
      </c>
      <c r="C12" s="13">
        <v>44282</v>
      </c>
      <c r="D12" s="13">
        <v>44260</v>
      </c>
      <c r="E12" s="13"/>
      <c r="F12" s="13"/>
      <c r="G12" s="1">
        <f t="shared" si="0"/>
        <v>-22</v>
      </c>
      <c r="H12" s="12">
        <f t="shared" si="1"/>
        <v>-17133.599999999999</v>
      </c>
    </row>
    <row r="13" spans="1:8" x14ac:dyDescent="0.25">
      <c r="A13" s="19" t="s">
        <v>28</v>
      </c>
      <c r="B13" s="12">
        <v>2761.2</v>
      </c>
      <c r="C13" s="13">
        <v>44282</v>
      </c>
      <c r="D13" s="13">
        <v>44260</v>
      </c>
      <c r="E13" s="13"/>
      <c r="F13" s="13"/>
      <c r="G13" s="1">
        <f t="shared" si="0"/>
        <v>-22</v>
      </c>
      <c r="H13" s="12">
        <f t="shared" si="1"/>
        <v>-60746.399999999994</v>
      </c>
    </row>
    <row r="14" spans="1:8" x14ac:dyDescent="0.25">
      <c r="A14" s="19" t="s">
        <v>29</v>
      </c>
      <c r="B14" s="12">
        <v>5450</v>
      </c>
      <c r="C14" s="13">
        <v>44269</v>
      </c>
      <c r="D14" s="13">
        <v>44260</v>
      </c>
      <c r="E14" s="13"/>
      <c r="F14" s="13"/>
      <c r="G14" s="1">
        <f t="shared" si="0"/>
        <v>-9</v>
      </c>
      <c r="H14" s="12">
        <f t="shared" si="1"/>
        <v>-49050</v>
      </c>
    </row>
    <row r="15" spans="1:8" x14ac:dyDescent="0.25">
      <c r="A15" s="19" t="s">
        <v>30</v>
      </c>
      <c r="B15" s="12">
        <v>80</v>
      </c>
      <c r="C15" s="13">
        <v>44256</v>
      </c>
      <c r="D15" s="13">
        <v>44260</v>
      </c>
      <c r="E15" s="13"/>
      <c r="F15" s="13"/>
      <c r="G15" s="1">
        <f t="shared" si="0"/>
        <v>4</v>
      </c>
      <c r="H15" s="12">
        <f t="shared" si="1"/>
        <v>320</v>
      </c>
    </row>
    <row r="16" spans="1:8" x14ac:dyDescent="0.25">
      <c r="A16" s="19" t="s">
        <v>31</v>
      </c>
      <c r="B16" s="12">
        <v>248</v>
      </c>
      <c r="C16" s="13">
        <v>44247</v>
      </c>
      <c r="D16" s="13">
        <v>44260</v>
      </c>
      <c r="E16" s="13"/>
      <c r="F16" s="13"/>
      <c r="G16" s="1">
        <f t="shared" si="0"/>
        <v>13</v>
      </c>
      <c r="H16" s="12">
        <f t="shared" si="1"/>
        <v>3224</v>
      </c>
    </row>
    <row r="17" spans="1:8" x14ac:dyDescent="0.25">
      <c r="A17" s="19" t="s">
        <v>32</v>
      </c>
      <c r="B17" s="12">
        <v>215</v>
      </c>
      <c r="C17" s="13">
        <v>44244</v>
      </c>
      <c r="D17" s="13">
        <v>44260</v>
      </c>
      <c r="E17" s="13"/>
      <c r="F17" s="13"/>
      <c r="G17" s="1">
        <f t="shared" si="0"/>
        <v>16</v>
      </c>
      <c r="H17" s="12">
        <f t="shared" si="1"/>
        <v>3440</v>
      </c>
    </row>
    <row r="18" spans="1:8" x14ac:dyDescent="0.25">
      <c r="A18" s="19" t="s">
        <v>33</v>
      </c>
      <c r="B18" s="12">
        <v>2650</v>
      </c>
      <c r="C18" s="13">
        <v>44263</v>
      </c>
      <c r="D18" s="13">
        <v>44260</v>
      </c>
      <c r="E18" s="13"/>
      <c r="F18" s="13"/>
      <c r="G18" s="1">
        <f t="shared" si="0"/>
        <v>-3</v>
      </c>
      <c r="H18" s="12">
        <f t="shared" si="1"/>
        <v>-7950</v>
      </c>
    </row>
    <row r="19" spans="1:8" x14ac:dyDescent="0.25">
      <c r="A19" s="19" t="s">
        <v>34</v>
      </c>
      <c r="B19" s="12">
        <v>669.7</v>
      </c>
      <c r="C19" s="13">
        <v>44235</v>
      </c>
      <c r="D19" s="13">
        <v>44268</v>
      </c>
      <c r="E19" s="13"/>
      <c r="F19" s="13"/>
      <c r="G19" s="1">
        <f t="shared" si="0"/>
        <v>33</v>
      </c>
      <c r="H19" s="12">
        <f t="shared" si="1"/>
        <v>22100.100000000002</v>
      </c>
    </row>
    <row r="20" spans="1:8" x14ac:dyDescent="0.25">
      <c r="A20" s="19" t="s">
        <v>35</v>
      </c>
      <c r="B20" s="12">
        <v>1500</v>
      </c>
      <c r="C20" s="13">
        <v>44237</v>
      </c>
      <c r="D20" s="13">
        <v>44268</v>
      </c>
      <c r="E20" s="13"/>
      <c r="F20" s="13"/>
      <c r="G20" s="1">
        <f t="shared" si="0"/>
        <v>31</v>
      </c>
      <c r="H20" s="12">
        <f t="shared" si="1"/>
        <v>46500</v>
      </c>
    </row>
    <row r="21" spans="1:8" x14ac:dyDescent="0.25">
      <c r="A21" s="19" t="s">
        <v>36</v>
      </c>
      <c r="B21" s="12">
        <v>220</v>
      </c>
      <c r="C21" s="13">
        <v>44255</v>
      </c>
      <c r="D21" s="13">
        <v>44268</v>
      </c>
      <c r="E21" s="13"/>
      <c r="F21" s="13"/>
      <c r="G21" s="1">
        <f t="shared" si="0"/>
        <v>13</v>
      </c>
      <c r="H21" s="12">
        <f t="shared" si="1"/>
        <v>2860</v>
      </c>
    </row>
    <row r="22" spans="1:8" x14ac:dyDescent="0.25">
      <c r="A22" s="19" t="s">
        <v>37</v>
      </c>
      <c r="B22" s="12">
        <v>4000</v>
      </c>
      <c r="C22" s="13">
        <v>44262</v>
      </c>
      <c r="D22" s="13">
        <v>44268</v>
      </c>
      <c r="E22" s="13"/>
      <c r="F22" s="13"/>
      <c r="G22" s="1">
        <f t="shared" si="0"/>
        <v>6</v>
      </c>
      <c r="H22" s="12">
        <f t="shared" si="1"/>
        <v>24000</v>
      </c>
    </row>
    <row r="23" spans="1:8" x14ac:dyDescent="0.25">
      <c r="A23" s="19" t="s">
        <v>38</v>
      </c>
      <c r="B23" s="12">
        <v>527.94000000000005</v>
      </c>
      <c r="C23" s="13">
        <v>44262</v>
      </c>
      <c r="D23" s="13">
        <v>44268</v>
      </c>
      <c r="E23" s="13"/>
      <c r="F23" s="13"/>
      <c r="G23" s="1">
        <f t="shared" si="0"/>
        <v>6</v>
      </c>
      <c r="H23" s="12">
        <f t="shared" si="1"/>
        <v>3167.6400000000003</v>
      </c>
    </row>
    <row r="24" spans="1:8" x14ac:dyDescent="0.25">
      <c r="A24" s="19" t="s">
        <v>39</v>
      </c>
      <c r="B24" s="12">
        <v>479.3</v>
      </c>
      <c r="C24" s="13">
        <v>44262</v>
      </c>
      <c r="D24" s="13">
        <v>44268</v>
      </c>
      <c r="E24" s="13"/>
      <c r="F24" s="13"/>
      <c r="G24" s="1">
        <f t="shared" si="0"/>
        <v>6</v>
      </c>
      <c r="H24" s="12">
        <f t="shared" si="1"/>
        <v>2875.8</v>
      </c>
    </row>
    <row r="25" spans="1:8" x14ac:dyDescent="0.25">
      <c r="A25" s="19" t="s">
        <v>40</v>
      </c>
      <c r="B25" s="12">
        <v>12.08</v>
      </c>
      <c r="C25" s="13">
        <v>44262</v>
      </c>
      <c r="D25" s="13">
        <v>44268</v>
      </c>
      <c r="E25" s="13"/>
      <c r="F25" s="13"/>
      <c r="G25" s="1">
        <f t="shared" si="0"/>
        <v>6</v>
      </c>
      <c r="H25" s="12">
        <f t="shared" si="1"/>
        <v>72.48</v>
      </c>
    </row>
    <row r="26" spans="1:8" x14ac:dyDescent="0.25">
      <c r="A26" s="19" t="s">
        <v>41</v>
      </c>
      <c r="B26" s="12">
        <v>808</v>
      </c>
      <c r="C26" s="13">
        <v>44273</v>
      </c>
      <c r="D26" s="13">
        <v>44268</v>
      </c>
      <c r="E26" s="13"/>
      <c r="F26" s="13"/>
      <c r="G26" s="1">
        <f t="shared" si="0"/>
        <v>-5</v>
      </c>
      <c r="H26" s="12">
        <f t="shared" si="1"/>
        <v>-4040</v>
      </c>
    </row>
    <row r="27" spans="1:8" x14ac:dyDescent="0.25">
      <c r="A27" s="19" t="s">
        <v>42</v>
      </c>
      <c r="B27" s="12">
        <v>31930</v>
      </c>
      <c r="C27" s="13">
        <v>44231</v>
      </c>
      <c r="D27" s="13">
        <v>44268</v>
      </c>
      <c r="E27" s="13"/>
      <c r="F27" s="13"/>
      <c r="G27" s="1">
        <f t="shared" si="0"/>
        <v>37</v>
      </c>
      <c r="H27" s="12">
        <f t="shared" si="1"/>
        <v>1181410</v>
      </c>
    </row>
    <row r="28" spans="1:8" x14ac:dyDescent="0.25">
      <c r="A28" s="19" t="s">
        <v>43</v>
      </c>
      <c r="B28" s="12">
        <v>190</v>
      </c>
      <c r="C28" s="13">
        <v>44277</v>
      </c>
      <c r="D28" s="13">
        <v>44268</v>
      </c>
      <c r="E28" s="13"/>
      <c r="F28" s="13"/>
      <c r="G28" s="1">
        <f t="shared" si="0"/>
        <v>-9</v>
      </c>
      <c r="H28" s="12">
        <f t="shared" si="1"/>
        <v>-1710</v>
      </c>
    </row>
    <row r="29" spans="1:8" x14ac:dyDescent="0.25">
      <c r="A29" s="19" t="s">
        <v>44</v>
      </c>
      <c r="B29" s="12">
        <v>864</v>
      </c>
      <c r="C29" s="13">
        <v>44246</v>
      </c>
      <c r="D29" s="13">
        <v>44270</v>
      </c>
      <c r="E29" s="13"/>
      <c r="F29" s="13"/>
      <c r="G29" s="1">
        <f t="shared" si="0"/>
        <v>24</v>
      </c>
      <c r="H29" s="12">
        <f t="shared" si="1"/>
        <v>20736</v>
      </c>
    </row>
    <row r="30" spans="1:8" x14ac:dyDescent="0.25">
      <c r="A30" s="19" t="s">
        <v>45</v>
      </c>
      <c r="B30" s="12">
        <v>1162.75</v>
      </c>
      <c r="C30" s="13">
        <v>44295</v>
      </c>
      <c r="D30" s="13">
        <v>44270</v>
      </c>
      <c r="E30" s="13"/>
      <c r="F30" s="13"/>
      <c r="G30" s="1">
        <f t="shared" si="0"/>
        <v>-25</v>
      </c>
      <c r="H30" s="12">
        <f t="shared" si="1"/>
        <v>-29068.75</v>
      </c>
    </row>
    <row r="31" spans="1:8" x14ac:dyDescent="0.25">
      <c r="A31" s="19" t="s">
        <v>46</v>
      </c>
      <c r="B31" s="12">
        <v>270.49</v>
      </c>
      <c r="C31" s="13">
        <v>44295</v>
      </c>
      <c r="D31" s="13">
        <v>44270</v>
      </c>
      <c r="E31" s="13"/>
      <c r="F31" s="13"/>
      <c r="G31" s="1">
        <f t="shared" si="0"/>
        <v>-25</v>
      </c>
      <c r="H31" s="12">
        <f t="shared" si="1"/>
        <v>-6762.25</v>
      </c>
    </row>
    <row r="32" spans="1:8" x14ac:dyDescent="0.25">
      <c r="A32" s="19" t="s">
        <v>47</v>
      </c>
      <c r="B32" s="12">
        <v>80</v>
      </c>
      <c r="C32" s="13">
        <v>44244</v>
      </c>
      <c r="D32" s="13">
        <v>44274</v>
      </c>
      <c r="E32" s="13"/>
      <c r="F32" s="13"/>
      <c r="G32" s="1">
        <f t="shared" si="0"/>
        <v>30</v>
      </c>
      <c r="H32" s="12">
        <f t="shared" si="1"/>
        <v>2400</v>
      </c>
    </row>
    <row r="33" spans="1:8" x14ac:dyDescent="0.25">
      <c r="A33" s="19" t="s">
        <v>48</v>
      </c>
      <c r="B33" s="12">
        <v>519.42999999999995</v>
      </c>
      <c r="C33" s="13">
        <v>44245</v>
      </c>
      <c r="D33" s="13">
        <v>44274</v>
      </c>
      <c r="E33" s="13"/>
      <c r="F33" s="13"/>
      <c r="G33" s="1">
        <f t="shared" si="0"/>
        <v>29</v>
      </c>
      <c r="H33" s="12">
        <f t="shared" si="1"/>
        <v>15063.47</v>
      </c>
    </row>
    <row r="34" spans="1:8" x14ac:dyDescent="0.25">
      <c r="A34" s="19" t="s">
        <v>49</v>
      </c>
      <c r="B34" s="12">
        <v>780</v>
      </c>
      <c r="C34" s="13">
        <v>44262</v>
      </c>
      <c r="D34" s="13">
        <v>44274</v>
      </c>
      <c r="E34" s="13"/>
      <c r="F34" s="13"/>
      <c r="G34" s="1">
        <f t="shared" si="0"/>
        <v>12</v>
      </c>
      <c r="H34" s="12">
        <f t="shared" si="1"/>
        <v>9360</v>
      </c>
    </row>
    <row r="35" spans="1:8" x14ac:dyDescent="0.25">
      <c r="A35" s="19" t="s">
        <v>50</v>
      </c>
      <c r="B35" s="12">
        <v>795</v>
      </c>
      <c r="C35" s="13">
        <v>44272</v>
      </c>
      <c r="D35" s="13">
        <v>44274</v>
      </c>
      <c r="E35" s="13"/>
      <c r="F35" s="13"/>
      <c r="G35" s="1">
        <f t="shared" si="0"/>
        <v>2</v>
      </c>
      <c r="H35" s="12">
        <f t="shared" si="1"/>
        <v>1590</v>
      </c>
    </row>
    <row r="36" spans="1:8" x14ac:dyDescent="0.25">
      <c r="A36" s="19" t="s">
        <v>51</v>
      </c>
      <c r="B36" s="12">
        <v>150.25</v>
      </c>
      <c r="C36" s="13">
        <v>44262</v>
      </c>
      <c r="D36" s="13">
        <v>44274</v>
      </c>
      <c r="E36" s="13"/>
      <c r="F36" s="13"/>
      <c r="G36" s="1">
        <f t="shared" si="0"/>
        <v>12</v>
      </c>
      <c r="H36" s="12">
        <f t="shared" si="1"/>
        <v>1803</v>
      </c>
    </row>
    <row r="37" spans="1:8" x14ac:dyDescent="0.25">
      <c r="A37" s="19" t="s">
        <v>52</v>
      </c>
      <c r="B37" s="12">
        <v>156</v>
      </c>
      <c r="C37" s="13">
        <v>44272</v>
      </c>
      <c r="D37" s="13">
        <v>44274</v>
      </c>
      <c r="E37" s="13"/>
      <c r="F37" s="13"/>
      <c r="G37" s="1">
        <f t="shared" si="0"/>
        <v>2</v>
      </c>
      <c r="H37" s="12">
        <f t="shared" si="1"/>
        <v>312</v>
      </c>
    </row>
    <row r="38" spans="1:8" x14ac:dyDescent="0.25">
      <c r="A38" s="19" t="s">
        <v>53</v>
      </c>
      <c r="B38" s="12">
        <v>369</v>
      </c>
      <c r="C38" s="13">
        <v>44275</v>
      </c>
      <c r="D38" s="13">
        <v>44274</v>
      </c>
      <c r="E38" s="13"/>
      <c r="F38" s="13"/>
      <c r="G38" s="1">
        <f t="shared" si="0"/>
        <v>-1</v>
      </c>
      <c r="H38" s="12">
        <f t="shared" si="1"/>
        <v>-369</v>
      </c>
    </row>
    <row r="39" spans="1:8" x14ac:dyDescent="0.25">
      <c r="A39" s="19" t="s">
        <v>54</v>
      </c>
      <c r="B39" s="12">
        <v>500.83</v>
      </c>
      <c r="C39" s="13">
        <v>44240</v>
      </c>
      <c r="D39" s="13">
        <v>44274</v>
      </c>
      <c r="E39" s="13"/>
      <c r="F39" s="13"/>
      <c r="G39" s="1">
        <f t="shared" si="0"/>
        <v>34</v>
      </c>
      <c r="H39" s="12">
        <f t="shared" si="1"/>
        <v>17028.22</v>
      </c>
    </row>
    <row r="40" spans="1:8" x14ac:dyDescent="0.25">
      <c r="A40" s="19" t="s">
        <v>55</v>
      </c>
      <c r="B40" s="12">
        <v>310.16000000000003</v>
      </c>
      <c r="C40" s="13">
        <v>44280</v>
      </c>
      <c r="D40" s="13">
        <v>44274</v>
      </c>
      <c r="E40" s="13"/>
      <c r="F40" s="13"/>
      <c r="G40" s="1">
        <f t="shared" si="0"/>
        <v>-6</v>
      </c>
      <c r="H40" s="12">
        <f t="shared" si="1"/>
        <v>-1860.96</v>
      </c>
    </row>
    <row r="41" spans="1:8" x14ac:dyDescent="0.25">
      <c r="A41" s="19" t="s">
        <v>56</v>
      </c>
      <c r="B41" s="12">
        <v>90</v>
      </c>
      <c r="C41" s="13">
        <v>44282</v>
      </c>
      <c r="D41" s="13">
        <v>44274</v>
      </c>
      <c r="E41" s="13"/>
      <c r="F41" s="13"/>
      <c r="G41" s="1">
        <f t="shared" si="0"/>
        <v>-8</v>
      </c>
      <c r="H41" s="12">
        <f t="shared" si="1"/>
        <v>-720</v>
      </c>
    </row>
    <row r="42" spans="1:8" x14ac:dyDescent="0.25">
      <c r="A42" s="19" t="s">
        <v>57</v>
      </c>
      <c r="B42" s="12">
        <v>435</v>
      </c>
      <c r="C42" s="13">
        <v>44286</v>
      </c>
      <c r="D42" s="13">
        <v>44274</v>
      </c>
      <c r="E42" s="13"/>
      <c r="F42" s="13"/>
      <c r="G42" s="1">
        <f t="shared" si="0"/>
        <v>-12</v>
      </c>
      <c r="H42" s="12">
        <f t="shared" si="1"/>
        <v>-5220</v>
      </c>
    </row>
    <row r="43" spans="1:8" x14ac:dyDescent="0.25">
      <c r="A43" s="19" t="s">
        <v>58</v>
      </c>
      <c r="B43" s="12">
        <v>342.1</v>
      </c>
      <c r="C43" s="13">
        <v>44287</v>
      </c>
      <c r="D43" s="13">
        <v>44274</v>
      </c>
      <c r="E43" s="13"/>
      <c r="F43" s="13"/>
      <c r="G43" s="1">
        <f t="shared" si="0"/>
        <v>-13</v>
      </c>
      <c r="H43" s="12">
        <f t="shared" si="1"/>
        <v>-4447.3</v>
      </c>
    </row>
    <row r="44" spans="1:8" x14ac:dyDescent="0.25">
      <c r="A44" s="19" t="s">
        <v>59</v>
      </c>
      <c r="B44" s="12">
        <v>154</v>
      </c>
      <c r="C44" s="13">
        <v>44287</v>
      </c>
      <c r="D44" s="13">
        <v>44274</v>
      </c>
      <c r="E44" s="13"/>
      <c r="F44" s="13"/>
      <c r="G44" s="1">
        <f t="shared" si="0"/>
        <v>-13</v>
      </c>
      <c r="H44" s="12">
        <f t="shared" si="1"/>
        <v>-2002</v>
      </c>
    </row>
    <row r="45" spans="1:8" x14ac:dyDescent="0.25">
      <c r="A45" s="19" t="s">
        <v>60</v>
      </c>
      <c r="B45" s="12">
        <v>141</v>
      </c>
      <c r="C45" s="13">
        <v>44287</v>
      </c>
      <c r="D45" s="13">
        <v>44274</v>
      </c>
      <c r="E45" s="13"/>
      <c r="F45" s="13"/>
      <c r="G45" s="1">
        <f t="shared" si="0"/>
        <v>-13</v>
      </c>
      <c r="H45" s="12">
        <f t="shared" si="1"/>
        <v>-1833</v>
      </c>
    </row>
    <row r="46" spans="1:8" x14ac:dyDescent="0.25">
      <c r="A46" s="19" t="s">
        <v>61</v>
      </c>
      <c r="B46" s="12">
        <v>25.24</v>
      </c>
      <c r="C46" s="13">
        <v>44291</v>
      </c>
      <c r="D46" s="13">
        <v>44274</v>
      </c>
      <c r="E46" s="13"/>
      <c r="F46" s="13"/>
      <c r="G46" s="1">
        <f t="shared" si="0"/>
        <v>-17</v>
      </c>
      <c r="H46" s="12">
        <f t="shared" si="1"/>
        <v>-429.08</v>
      </c>
    </row>
    <row r="47" spans="1:8" x14ac:dyDescent="0.25">
      <c r="A47" s="19" t="s">
        <v>62</v>
      </c>
      <c r="B47" s="12">
        <v>2257</v>
      </c>
      <c r="C47" s="13">
        <v>44295</v>
      </c>
      <c r="D47" s="13">
        <v>44274</v>
      </c>
      <c r="E47" s="13"/>
      <c r="F47" s="13"/>
      <c r="G47" s="1">
        <f t="shared" si="0"/>
        <v>-21</v>
      </c>
      <c r="H47" s="12">
        <f t="shared" si="1"/>
        <v>-47397</v>
      </c>
    </row>
    <row r="48" spans="1:8" x14ac:dyDescent="0.25">
      <c r="A48" s="19" t="s">
        <v>63</v>
      </c>
      <c r="B48" s="12">
        <v>326.32</v>
      </c>
      <c r="C48" s="13">
        <v>44282</v>
      </c>
      <c r="D48" s="13">
        <v>44274</v>
      </c>
      <c r="E48" s="13"/>
      <c r="F48" s="13"/>
      <c r="G48" s="1">
        <f t="shared" si="0"/>
        <v>-8</v>
      </c>
      <c r="H48" s="12">
        <f t="shared" si="1"/>
        <v>-2610.56</v>
      </c>
    </row>
    <row r="49" spans="1:8" x14ac:dyDescent="0.25">
      <c r="A49" s="19" t="s">
        <v>64</v>
      </c>
      <c r="B49" s="12">
        <v>200</v>
      </c>
      <c r="C49" s="13">
        <v>44300</v>
      </c>
      <c r="D49" s="13">
        <v>44274</v>
      </c>
      <c r="E49" s="13"/>
      <c r="F49" s="13"/>
      <c r="G49" s="1">
        <f t="shared" si="0"/>
        <v>-26</v>
      </c>
      <c r="H49" s="12">
        <f t="shared" si="1"/>
        <v>-5200</v>
      </c>
    </row>
    <row r="50" spans="1:8" x14ac:dyDescent="0.25">
      <c r="A50" s="19" t="s">
        <v>65</v>
      </c>
      <c r="B50" s="12">
        <v>961.9</v>
      </c>
      <c r="C50" s="13">
        <v>44303</v>
      </c>
      <c r="D50" s="13">
        <v>44274</v>
      </c>
      <c r="E50" s="13"/>
      <c r="F50" s="13"/>
      <c r="G50" s="1">
        <f t="shared" si="0"/>
        <v>-29</v>
      </c>
      <c r="H50" s="12">
        <f t="shared" si="1"/>
        <v>-27895.1</v>
      </c>
    </row>
    <row r="51" spans="1:8" x14ac:dyDescent="0.25">
      <c r="A51" s="19" t="s">
        <v>66</v>
      </c>
      <c r="B51" s="12">
        <v>57.38</v>
      </c>
      <c r="C51" s="13">
        <v>44305</v>
      </c>
      <c r="D51" s="13">
        <v>44277</v>
      </c>
      <c r="E51" s="13"/>
      <c r="F51" s="13"/>
      <c r="G51" s="1">
        <f t="shared" si="0"/>
        <v>-28</v>
      </c>
      <c r="H51" s="12">
        <f t="shared" si="1"/>
        <v>-1606.64</v>
      </c>
    </row>
    <row r="52" spans="1:8" x14ac:dyDescent="0.25">
      <c r="A52" s="19" t="s">
        <v>67</v>
      </c>
      <c r="B52" s="12">
        <v>2750</v>
      </c>
      <c r="C52" s="13">
        <v>44305</v>
      </c>
      <c r="D52" s="13">
        <v>44277</v>
      </c>
      <c r="E52" s="13"/>
      <c r="F52" s="13"/>
      <c r="G52" s="1">
        <f t="shared" si="0"/>
        <v>-28</v>
      </c>
      <c r="H52" s="12">
        <f t="shared" si="1"/>
        <v>-77000</v>
      </c>
    </row>
    <row r="53" spans="1:8" x14ac:dyDescent="0.25">
      <c r="A53" s="19" t="s">
        <v>68</v>
      </c>
      <c r="B53" s="12">
        <v>780</v>
      </c>
      <c r="C53" s="13">
        <v>44210</v>
      </c>
      <c r="D53" s="13">
        <v>44281</v>
      </c>
      <c r="E53" s="13"/>
      <c r="F53" s="13"/>
      <c r="G53" s="1">
        <f t="shared" si="0"/>
        <v>71</v>
      </c>
      <c r="H53" s="12">
        <f t="shared" si="1"/>
        <v>55380</v>
      </c>
    </row>
    <row r="54" spans="1:8" x14ac:dyDescent="0.25">
      <c r="A54" s="19" t="s">
        <v>69</v>
      </c>
      <c r="B54" s="12">
        <v>62</v>
      </c>
      <c r="C54" s="13">
        <v>44210</v>
      </c>
      <c r="D54" s="13">
        <v>44281</v>
      </c>
      <c r="E54" s="13"/>
      <c r="F54" s="13"/>
      <c r="G54" s="1">
        <f t="shared" si="0"/>
        <v>71</v>
      </c>
      <c r="H54" s="12">
        <f t="shared" si="1"/>
        <v>4402</v>
      </c>
    </row>
    <row r="55" spans="1:8" x14ac:dyDescent="0.25">
      <c r="A55" s="19" t="s">
        <v>70</v>
      </c>
      <c r="B55" s="12">
        <v>173.6</v>
      </c>
      <c r="C55" s="13">
        <v>44214</v>
      </c>
      <c r="D55" s="13">
        <v>44281</v>
      </c>
      <c r="E55" s="13"/>
      <c r="F55" s="13"/>
      <c r="G55" s="1">
        <f t="shared" si="0"/>
        <v>67</v>
      </c>
      <c r="H55" s="12">
        <f t="shared" si="1"/>
        <v>11631.199999999999</v>
      </c>
    </row>
    <row r="56" spans="1:8" x14ac:dyDescent="0.25">
      <c r="A56" s="19" t="s">
        <v>71</v>
      </c>
      <c r="B56" s="12">
        <v>12.54</v>
      </c>
      <c r="C56" s="13">
        <v>44212</v>
      </c>
      <c r="D56" s="13">
        <v>44281</v>
      </c>
      <c r="E56" s="13"/>
      <c r="F56" s="13"/>
      <c r="G56" s="1">
        <f t="shared" si="0"/>
        <v>69</v>
      </c>
      <c r="H56" s="12">
        <f t="shared" si="1"/>
        <v>865.26</v>
      </c>
    </row>
    <row r="57" spans="1:8" x14ac:dyDescent="0.25">
      <c r="A57" s="19" t="s">
        <v>72</v>
      </c>
      <c r="B57" s="12">
        <v>299.14</v>
      </c>
      <c r="C57" s="13">
        <v>44218</v>
      </c>
      <c r="D57" s="13">
        <v>44281</v>
      </c>
      <c r="E57" s="13"/>
      <c r="F57" s="13"/>
      <c r="G57" s="1">
        <f t="shared" si="0"/>
        <v>63</v>
      </c>
      <c r="H57" s="12">
        <f t="shared" si="1"/>
        <v>18845.82</v>
      </c>
    </row>
    <row r="58" spans="1:8" x14ac:dyDescent="0.25">
      <c r="A58" s="19" t="s">
        <v>73</v>
      </c>
      <c r="B58" s="12">
        <v>1019.62</v>
      </c>
      <c r="C58" s="13">
        <v>44184</v>
      </c>
      <c r="D58" s="13">
        <v>44281</v>
      </c>
      <c r="E58" s="13"/>
      <c r="F58" s="13"/>
      <c r="G58" s="1">
        <f t="shared" si="0"/>
        <v>97</v>
      </c>
      <c r="H58" s="12">
        <f t="shared" si="1"/>
        <v>98903.14</v>
      </c>
    </row>
    <row r="59" spans="1:8" x14ac:dyDescent="0.25">
      <c r="A59" s="19" t="s">
        <v>74</v>
      </c>
      <c r="B59" s="12">
        <v>195</v>
      </c>
      <c r="C59" s="13">
        <v>44185</v>
      </c>
      <c r="D59" s="13">
        <v>44281</v>
      </c>
      <c r="E59" s="13"/>
      <c r="F59" s="13"/>
      <c r="G59" s="1">
        <f t="shared" si="0"/>
        <v>96</v>
      </c>
      <c r="H59" s="12">
        <f t="shared" si="1"/>
        <v>18720</v>
      </c>
    </row>
    <row r="60" spans="1:8" x14ac:dyDescent="0.25">
      <c r="A60" s="19" t="s">
        <v>75</v>
      </c>
      <c r="B60" s="12">
        <v>435</v>
      </c>
      <c r="C60" s="13">
        <v>44192</v>
      </c>
      <c r="D60" s="13">
        <v>44281</v>
      </c>
      <c r="E60" s="13"/>
      <c r="F60" s="13"/>
      <c r="G60" s="1">
        <f t="shared" si="0"/>
        <v>89</v>
      </c>
      <c r="H60" s="12">
        <f t="shared" si="1"/>
        <v>38715</v>
      </c>
    </row>
    <row r="61" spans="1:8" x14ac:dyDescent="0.25">
      <c r="A61" s="19" t="s">
        <v>76</v>
      </c>
      <c r="B61" s="12">
        <v>884.95</v>
      </c>
      <c r="C61" s="13">
        <v>44212</v>
      </c>
      <c r="D61" s="13">
        <v>44281</v>
      </c>
      <c r="E61" s="13"/>
      <c r="F61" s="13"/>
      <c r="G61" s="1">
        <f t="shared" si="0"/>
        <v>69</v>
      </c>
      <c r="H61" s="12">
        <f t="shared" si="1"/>
        <v>61061.55</v>
      </c>
    </row>
    <row r="62" spans="1:8" x14ac:dyDescent="0.25">
      <c r="A62" s="19" t="s">
        <v>77</v>
      </c>
      <c r="B62" s="12">
        <v>117</v>
      </c>
      <c r="C62" s="13">
        <v>44309</v>
      </c>
      <c r="D62" s="13">
        <v>44288</v>
      </c>
      <c r="E62" s="13"/>
      <c r="F62" s="13"/>
      <c r="G62" s="1">
        <f t="shared" si="0"/>
        <v>-21</v>
      </c>
      <c r="H62" s="12">
        <f t="shared" si="1"/>
        <v>-2457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89899.07</v>
      </c>
      <c r="C1">
        <f>COUNTA(A4:A203)</f>
        <v>43</v>
      </c>
      <c r="G1" s="16">
        <f>IF(B1&lt;&gt;0,H1/B1,0)</f>
        <v>-2.5507240508717173</v>
      </c>
      <c r="H1" s="15">
        <f>SUM(H4:H195)</f>
        <v>-229307.72000000009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78</v>
      </c>
      <c r="B4" s="12">
        <v>780</v>
      </c>
      <c r="C4" s="13">
        <v>44324</v>
      </c>
      <c r="D4" s="13">
        <v>44300</v>
      </c>
      <c r="E4" s="13"/>
      <c r="F4" s="13"/>
      <c r="G4" s="1">
        <f>D4-C4-(F4-E4)</f>
        <v>-24</v>
      </c>
      <c r="H4" s="12">
        <f>B4*G4</f>
        <v>-18720</v>
      </c>
    </row>
    <row r="5" spans="1:8" x14ac:dyDescent="0.25">
      <c r="A5" s="19" t="s">
        <v>79</v>
      </c>
      <c r="B5" s="12">
        <v>250.9</v>
      </c>
      <c r="C5" s="13">
        <v>44324</v>
      </c>
      <c r="D5" s="13">
        <v>44300</v>
      </c>
      <c r="E5" s="13"/>
      <c r="F5" s="13"/>
      <c r="G5" s="1">
        <f t="shared" ref="G5:G68" si="0">D5-C5-(F5-E5)</f>
        <v>-24</v>
      </c>
      <c r="H5" s="12">
        <f t="shared" ref="H5:H68" si="1">B5*G5</f>
        <v>-6021.6</v>
      </c>
    </row>
    <row r="6" spans="1:8" x14ac:dyDescent="0.25">
      <c r="A6" s="19" t="s">
        <v>80</v>
      </c>
      <c r="B6" s="12">
        <v>147.41999999999999</v>
      </c>
      <c r="C6" s="13">
        <v>44330</v>
      </c>
      <c r="D6" s="13">
        <v>44300</v>
      </c>
      <c r="E6" s="13"/>
      <c r="F6" s="13"/>
      <c r="G6" s="1">
        <f t="shared" si="0"/>
        <v>-30</v>
      </c>
      <c r="H6" s="12">
        <f t="shared" si="1"/>
        <v>-4422.5999999999995</v>
      </c>
    </row>
    <row r="7" spans="1:8" x14ac:dyDescent="0.25">
      <c r="A7" s="19" t="s">
        <v>80</v>
      </c>
      <c r="B7" s="12">
        <v>41.58</v>
      </c>
      <c r="C7" s="13">
        <v>44330</v>
      </c>
      <c r="D7" s="13">
        <v>44300</v>
      </c>
      <c r="E7" s="13"/>
      <c r="F7" s="13"/>
      <c r="G7" s="1">
        <f t="shared" si="0"/>
        <v>-30</v>
      </c>
      <c r="H7" s="12">
        <f t="shared" si="1"/>
        <v>-1247.3999999999999</v>
      </c>
    </row>
    <row r="8" spans="1:8" x14ac:dyDescent="0.25">
      <c r="A8" s="19" t="s">
        <v>81</v>
      </c>
      <c r="B8" s="12">
        <v>980</v>
      </c>
      <c r="C8" s="13">
        <v>44324</v>
      </c>
      <c r="D8" s="13">
        <v>44308</v>
      </c>
      <c r="E8" s="13"/>
      <c r="F8" s="13"/>
      <c r="G8" s="1">
        <f t="shared" si="0"/>
        <v>-16</v>
      </c>
      <c r="H8" s="12">
        <f t="shared" si="1"/>
        <v>-15680</v>
      </c>
    </row>
    <row r="9" spans="1:8" x14ac:dyDescent="0.25">
      <c r="A9" s="19" t="s">
        <v>82</v>
      </c>
      <c r="B9" s="12">
        <v>240</v>
      </c>
      <c r="C9" s="13">
        <v>44333</v>
      </c>
      <c r="D9" s="13">
        <v>44308</v>
      </c>
      <c r="E9" s="13"/>
      <c r="F9" s="13"/>
      <c r="G9" s="1">
        <f t="shared" si="0"/>
        <v>-25</v>
      </c>
      <c r="H9" s="12">
        <f t="shared" si="1"/>
        <v>-6000</v>
      </c>
    </row>
    <row r="10" spans="1:8" x14ac:dyDescent="0.25">
      <c r="A10" s="19" t="s">
        <v>83</v>
      </c>
      <c r="B10" s="12">
        <v>500</v>
      </c>
      <c r="C10" s="13">
        <v>44330</v>
      </c>
      <c r="D10" s="13">
        <v>44308</v>
      </c>
      <c r="E10" s="13"/>
      <c r="F10" s="13"/>
      <c r="G10" s="1">
        <f t="shared" si="0"/>
        <v>-22</v>
      </c>
      <c r="H10" s="12">
        <f t="shared" si="1"/>
        <v>-11000</v>
      </c>
    </row>
    <row r="11" spans="1:8" x14ac:dyDescent="0.25">
      <c r="A11" s="19" t="s">
        <v>84</v>
      </c>
      <c r="B11" s="12">
        <v>200</v>
      </c>
      <c r="C11" s="13">
        <v>44330</v>
      </c>
      <c r="D11" s="13">
        <v>44308</v>
      </c>
      <c r="E11" s="13"/>
      <c r="F11" s="13"/>
      <c r="G11" s="1">
        <f t="shared" si="0"/>
        <v>-22</v>
      </c>
      <c r="H11" s="12">
        <f t="shared" si="1"/>
        <v>-4400</v>
      </c>
    </row>
    <row r="12" spans="1:8" x14ac:dyDescent="0.25">
      <c r="A12" s="19" t="s">
        <v>85</v>
      </c>
      <c r="B12" s="12">
        <v>961.91</v>
      </c>
      <c r="C12" s="13">
        <v>44330</v>
      </c>
      <c r="D12" s="13">
        <v>44308</v>
      </c>
      <c r="E12" s="13"/>
      <c r="F12" s="13"/>
      <c r="G12" s="1">
        <f t="shared" si="0"/>
        <v>-22</v>
      </c>
      <c r="H12" s="12">
        <f t="shared" si="1"/>
        <v>-21162.02</v>
      </c>
    </row>
    <row r="13" spans="1:8" x14ac:dyDescent="0.25">
      <c r="A13" s="19" t="s">
        <v>86</v>
      </c>
      <c r="B13" s="12">
        <v>206.15</v>
      </c>
      <c r="C13" s="13">
        <v>44331</v>
      </c>
      <c r="D13" s="13">
        <v>44308</v>
      </c>
      <c r="E13" s="13"/>
      <c r="F13" s="13"/>
      <c r="G13" s="1">
        <f t="shared" si="0"/>
        <v>-23</v>
      </c>
      <c r="H13" s="12">
        <f t="shared" si="1"/>
        <v>-4741.45</v>
      </c>
    </row>
    <row r="14" spans="1:8" x14ac:dyDescent="0.25">
      <c r="A14" s="19" t="s">
        <v>87</v>
      </c>
      <c r="B14" s="12">
        <v>1560</v>
      </c>
      <c r="C14" s="13">
        <v>44336</v>
      </c>
      <c r="D14" s="13">
        <v>44308</v>
      </c>
      <c r="E14" s="13"/>
      <c r="F14" s="13"/>
      <c r="G14" s="1">
        <f t="shared" si="0"/>
        <v>-28</v>
      </c>
      <c r="H14" s="12">
        <f t="shared" si="1"/>
        <v>-43680</v>
      </c>
    </row>
    <row r="15" spans="1:8" x14ac:dyDescent="0.25">
      <c r="A15" s="19" t="s">
        <v>88</v>
      </c>
      <c r="B15" s="12">
        <v>20445.5</v>
      </c>
      <c r="C15" s="13">
        <v>44336</v>
      </c>
      <c r="D15" s="13">
        <v>44308</v>
      </c>
      <c r="E15" s="13"/>
      <c r="F15" s="13"/>
      <c r="G15" s="1">
        <f t="shared" si="0"/>
        <v>-28</v>
      </c>
      <c r="H15" s="12">
        <f t="shared" si="1"/>
        <v>-572474</v>
      </c>
    </row>
    <row r="16" spans="1:8" x14ac:dyDescent="0.25">
      <c r="A16" s="19" t="s">
        <v>89</v>
      </c>
      <c r="B16" s="12">
        <v>2250</v>
      </c>
      <c r="C16" s="13">
        <v>44336</v>
      </c>
      <c r="D16" s="13">
        <v>44308</v>
      </c>
      <c r="E16" s="13"/>
      <c r="F16" s="13"/>
      <c r="G16" s="1">
        <f t="shared" si="0"/>
        <v>-28</v>
      </c>
      <c r="H16" s="12">
        <f t="shared" si="1"/>
        <v>-63000</v>
      </c>
    </row>
    <row r="17" spans="1:8" x14ac:dyDescent="0.25">
      <c r="A17" s="19" t="s">
        <v>90</v>
      </c>
      <c r="B17" s="12">
        <v>2010</v>
      </c>
      <c r="C17" s="13">
        <v>44336</v>
      </c>
      <c r="D17" s="13">
        <v>44308</v>
      </c>
      <c r="E17" s="13"/>
      <c r="F17" s="13"/>
      <c r="G17" s="1">
        <f t="shared" si="0"/>
        <v>-28</v>
      </c>
      <c r="H17" s="12">
        <f t="shared" si="1"/>
        <v>-56280</v>
      </c>
    </row>
    <row r="18" spans="1:8" x14ac:dyDescent="0.25">
      <c r="A18" s="19" t="s">
        <v>91</v>
      </c>
      <c r="B18" s="12">
        <v>14.84</v>
      </c>
      <c r="C18" s="13">
        <v>44316</v>
      </c>
      <c r="D18" s="13">
        <v>44315</v>
      </c>
      <c r="E18" s="13"/>
      <c r="F18" s="13"/>
      <c r="G18" s="1">
        <f t="shared" si="0"/>
        <v>-1</v>
      </c>
      <c r="H18" s="12">
        <f t="shared" si="1"/>
        <v>-14.84</v>
      </c>
    </row>
    <row r="19" spans="1:8" x14ac:dyDescent="0.25">
      <c r="A19" s="19" t="s">
        <v>92</v>
      </c>
      <c r="B19" s="12">
        <v>171</v>
      </c>
      <c r="C19" s="13">
        <v>44340</v>
      </c>
      <c r="D19" s="13">
        <v>44326</v>
      </c>
      <c r="E19" s="13"/>
      <c r="F19" s="13"/>
      <c r="G19" s="1">
        <f t="shared" si="0"/>
        <v>-14</v>
      </c>
      <c r="H19" s="12">
        <f t="shared" si="1"/>
        <v>-2394</v>
      </c>
    </row>
    <row r="20" spans="1:8" x14ac:dyDescent="0.25">
      <c r="A20" s="19" t="s">
        <v>93</v>
      </c>
      <c r="B20" s="12">
        <v>476.27</v>
      </c>
      <c r="C20" s="13">
        <v>44346</v>
      </c>
      <c r="D20" s="13">
        <v>44326</v>
      </c>
      <c r="E20" s="13"/>
      <c r="F20" s="13"/>
      <c r="G20" s="1">
        <f t="shared" si="0"/>
        <v>-20</v>
      </c>
      <c r="H20" s="12">
        <f t="shared" si="1"/>
        <v>-9525.4</v>
      </c>
    </row>
    <row r="21" spans="1:8" x14ac:dyDescent="0.25">
      <c r="A21" s="19" t="s">
        <v>94</v>
      </c>
      <c r="B21" s="12">
        <v>200</v>
      </c>
      <c r="C21" s="13">
        <v>44349</v>
      </c>
      <c r="D21" s="13">
        <v>44326</v>
      </c>
      <c r="E21" s="13"/>
      <c r="F21" s="13"/>
      <c r="G21" s="1">
        <f t="shared" si="0"/>
        <v>-23</v>
      </c>
      <c r="H21" s="12">
        <f t="shared" si="1"/>
        <v>-4600</v>
      </c>
    </row>
    <row r="22" spans="1:8" x14ac:dyDescent="0.25">
      <c r="A22" s="19" t="s">
        <v>95</v>
      </c>
      <c r="B22" s="12">
        <v>187.6</v>
      </c>
      <c r="C22" s="13">
        <v>44351</v>
      </c>
      <c r="D22" s="13">
        <v>44326</v>
      </c>
      <c r="E22" s="13"/>
      <c r="F22" s="13"/>
      <c r="G22" s="1">
        <f t="shared" si="0"/>
        <v>-25</v>
      </c>
      <c r="H22" s="12">
        <f t="shared" si="1"/>
        <v>-4690</v>
      </c>
    </row>
    <row r="23" spans="1:8" x14ac:dyDescent="0.25">
      <c r="A23" s="19" t="s">
        <v>96</v>
      </c>
      <c r="B23" s="12">
        <v>80</v>
      </c>
      <c r="C23" s="13">
        <v>44353</v>
      </c>
      <c r="D23" s="13">
        <v>44326</v>
      </c>
      <c r="E23" s="13"/>
      <c r="F23" s="13"/>
      <c r="G23" s="1">
        <f t="shared" si="0"/>
        <v>-27</v>
      </c>
      <c r="H23" s="12">
        <f t="shared" si="1"/>
        <v>-2160</v>
      </c>
    </row>
    <row r="24" spans="1:8" x14ac:dyDescent="0.25">
      <c r="A24" s="19" t="s">
        <v>97</v>
      </c>
      <c r="B24" s="12">
        <v>200</v>
      </c>
      <c r="C24" s="13">
        <v>44353</v>
      </c>
      <c r="D24" s="13">
        <v>44326</v>
      </c>
      <c r="E24" s="13"/>
      <c r="F24" s="13"/>
      <c r="G24" s="1">
        <f t="shared" si="0"/>
        <v>-27</v>
      </c>
      <c r="H24" s="12">
        <f t="shared" si="1"/>
        <v>-5400</v>
      </c>
    </row>
    <row r="25" spans="1:8" x14ac:dyDescent="0.25">
      <c r="A25" s="19" t="s">
        <v>98</v>
      </c>
      <c r="B25" s="12">
        <v>18810</v>
      </c>
      <c r="C25" s="13">
        <v>44244</v>
      </c>
      <c r="D25" s="13">
        <v>44330</v>
      </c>
      <c r="E25" s="13"/>
      <c r="F25" s="13"/>
      <c r="G25" s="1">
        <f t="shared" si="0"/>
        <v>86</v>
      </c>
      <c r="H25" s="12">
        <f t="shared" si="1"/>
        <v>1617660</v>
      </c>
    </row>
    <row r="26" spans="1:8" x14ac:dyDescent="0.25">
      <c r="A26" s="19" t="s">
        <v>99</v>
      </c>
      <c r="B26" s="12">
        <v>540</v>
      </c>
      <c r="C26" s="13">
        <v>44359</v>
      </c>
      <c r="D26" s="13">
        <v>44340</v>
      </c>
      <c r="E26" s="13"/>
      <c r="F26" s="13"/>
      <c r="G26" s="1">
        <f t="shared" si="0"/>
        <v>-19</v>
      </c>
      <c r="H26" s="12">
        <f t="shared" si="1"/>
        <v>-10260</v>
      </c>
    </row>
    <row r="27" spans="1:8" x14ac:dyDescent="0.25">
      <c r="A27" s="19" t="s">
        <v>100</v>
      </c>
      <c r="B27" s="12">
        <v>1000.38</v>
      </c>
      <c r="C27" s="13">
        <v>44361</v>
      </c>
      <c r="D27" s="13">
        <v>44340</v>
      </c>
      <c r="E27" s="13"/>
      <c r="F27" s="13"/>
      <c r="G27" s="1">
        <f t="shared" si="0"/>
        <v>-21</v>
      </c>
      <c r="H27" s="12">
        <f t="shared" si="1"/>
        <v>-21007.98</v>
      </c>
    </row>
    <row r="28" spans="1:8" x14ac:dyDescent="0.25">
      <c r="A28" s="19" t="s">
        <v>101</v>
      </c>
      <c r="B28" s="12">
        <v>174</v>
      </c>
      <c r="C28" s="13">
        <v>44370</v>
      </c>
      <c r="D28" s="13">
        <v>44340</v>
      </c>
      <c r="E28" s="13"/>
      <c r="F28" s="13"/>
      <c r="G28" s="1">
        <f t="shared" si="0"/>
        <v>-30</v>
      </c>
      <c r="H28" s="12">
        <f t="shared" si="1"/>
        <v>-5220</v>
      </c>
    </row>
    <row r="29" spans="1:8" x14ac:dyDescent="0.25">
      <c r="A29" s="19" t="s">
        <v>102</v>
      </c>
      <c r="B29" s="12">
        <v>200</v>
      </c>
      <c r="C29" s="13">
        <v>44370</v>
      </c>
      <c r="D29" s="13">
        <v>44340</v>
      </c>
      <c r="E29" s="13"/>
      <c r="F29" s="13"/>
      <c r="G29" s="1">
        <f t="shared" si="0"/>
        <v>-30</v>
      </c>
      <c r="H29" s="12">
        <f t="shared" si="1"/>
        <v>-6000</v>
      </c>
    </row>
    <row r="30" spans="1:8" x14ac:dyDescent="0.25">
      <c r="A30" s="19" t="s">
        <v>103</v>
      </c>
      <c r="B30" s="12">
        <v>3200</v>
      </c>
      <c r="C30" s="13">
        <v>44382</v>
      </c>
      <c r="D30" s="13">
        <v>44362</v>
      </c>
      <c r="E30" s="13"/>
      <c r="F30" s="13"/>
      <c r="G30" s="1">
        <f t="shared" si="0"/>
        <v>-20</v>
      </c>
      <c r="H30" s="12">
        <f t="shared" si="1"/>
        <v>-64000</v>
      </c>
    </row>
    <row r="31" spans="1:8" x14ac:dyDescent="0.25">
      <c r="A31" s="19" t="s">
        <v>104</v>
      </c>
      <c r="B31" s="12">
        <v>3080</v>
      </c>
      <c r="C31" s="13">
        <v>44380</v>
      </c>
      <c r="D31" s="13">
        <v>44362</v>
      </c>
      <c r="E31" s="13"/>
      <c r="F31" s="13"/>
      <c r="G31" s="1">
        <f t="shared" si="0"/>
        <v>-18</v>
      </c>
      <c r="H31" s="12">
        <f t="shared" si="1"/>
        <v>-55440</v>
      </c>
    </row>
    <row r="32" spans="1:8" x14ac:dyDescent="0.25">
      <c r="A32" s="19" t="s">
        <v>105</v>
      </c>
      <c r="B32" s="12">
        <v>59.57</v>
      </c>
      <c r="C32" s="13">
        <v>44373</v>
      </c>
      <c r="D32" s="13">
        <v>44362</v>
      </c>
      <c r="E32" s="13"/>
      <c r="F32" s="13"/>
      <c r="G32" s="1">
        <f t="shared" si="0"/>
        <v>-11</v>
      </c>
      <c r="H32" s="12">
        <f t="shared" si="1"/>
        <v>-655.27</v>
      </c>
    </row>
    <row r="33" spans="1:8" x14ac:dyDescent="0.25">
      <c r="A33" s="19" t="s">
        <v>106</v>
      </c>
      <c r="B33" s="12">
        <v>1145</v>
      </c>
      <c r="C33" s="13">
        <v>44374</v>
      </c>
      <c r="D33" s="13">
        <v>44362</v>
      </c>
      <c r="E33" s="13"/>
      <c r="F33" s="13"/>
      <c r="G33" s="1">
        <f t="shared" si="0"/>
        <v>-12</v>
      </c>
      <c r="H33" s="12">
        <f t="shared" si="1"/>
        <v>-13740</v>
      </c>
    </row>
    <row r="34" spans="1:8" x14ac:dyDescent="0.25">
      <c r="A34" s="19" t="s">
        <v>107</v>
      </c>
      <c r="B34" s="12">
        <v>64.41</v>
      </c>
      <c r="C34" s="13">
        <v>44375</v>
      </c>
      <c r="D34" s="13">
        <v>44362</v>
      </c>
      <c r="E34" s="13"/>
      <c r="F34" s="13"/>
      <c r="G34" s="1">
        <f t="shared" si="0"/>
        <v>-13</v>
      </c>
      <c r="H34" s="12">
        <f t="shared" si="1"/>
        <v>-837.32999999999993</v>
      </c>
    </row>
    <row r="35" spans="1:8" x14ac:dyDescent="0.25">
      <c r="A35" s="19" t="s">
        <v>108</v>
      </c>
      <c r="B35" s="12">
        <v>16.329999999999998</v>
      </c>
      <c r="C35" s="13">
        <v>44381</v>
      </c>
      <c r="D35" s="13">
        <v>44362</v>
      </c>
      <c r="E35" s="13"/>
      <c r="F35" s="13"/>
      <c r="G35" s="1">
        <f t="shared" si="0"/>
        <v>-19</v>
      </c>
      <c r="H35" s="12">
        <f t="shared" si="1"/>
        <v>-310.27</v>
      </c>
    </row>
    <row r="36" spans="1:8" x14ac:dyDescent="0.25">
      <c r="A36" s="19" t="s">
        <v>109</v>
      </c>
      <c r="B36" s="12">
        <v>116</v>
      </c>
      <c r="C36" s="13">
        <v>44382</v>
      </c>
      <c r="D36" s="13">
        <v>44362</v>
      </c>
      <c r="E36" s="13"/>
      <c r="F36" s="13"/>
      <c r="G36" s="1">
        <f t="shared" si="0"/>
        <v>-20</v>
      </c>
      <c r="H36" s="12">
        <f t="shared" si="1"/>
        <v>-2320</v>
      </c>
    </row>
    <row r="37" spans="1:8" x14ac:dyDescent="0.25">
      <c r="A37" s="19" t="s">
        <v>110</v>
      </c>
      <c r="B37" s="12">
        <v>780</v>
      </c>
      <c r="C37" s="13">
        <v>44385</v>
      </c>
      <c r="D37" s="13">
        <v>44362</v>
      </c>
      <c r="E37" s="13"/>
      <c r="F37" s="13"/>
      <c r="G37" s="1">
        <f t="shared" si="0"/>
        <v>-23</v>
      </c>
      <c r="H37" s="12">
        <f t="shared" si="1"/>
        <v>-17940</v>
      </c>
    </row>
    <row r="38" spans="1:8" x14ac:dyDescent="0.25">
      <c r="A38" s="19" t="s">
        <v>111</v>
      </c>
      <c r="B38" s="12">
        <v>163.93</v>
      </c>
      <c r="C38" s="13">
        <v>44388</v>
      </c>
      <c r="D38" s="13">
        <v>44362</v>
      </c>
      <c r="E38" s="13"/>
      <c r="F38" s="13"/>
      <c r="G38" s="1">
        <f t="shared" si="0"/>
        <v>-26</v>
      </c>
      <c r="H38" s="12">
        <f t="shared" si="1"/>
        <v>-4262.18</v>
      </c>
    </row>
    <row r="39" spans="1:8" x14ac:dyDescent="0.25">
      <c r="A39" s="19" t="s">
        <v>112</v>
      </c>
      <c r="B39" s="12">
        <v>1019.62</v>
      </c>
      <c r="C39" s="13">
        <v>44392</v>
      </c>
      <c r="D39" s="13">
        <v>44371</v>
      </c>
      <c r="E39" s="13"/>
      <c r="F39" s="13"/>
      <c r="G39" s="1">
        <f t="shared" si="0"/>
        <v>-21</v>
      </c>
      <c r="H39" s="12">
        <f t="shared" si="1"/>
        <v>-21412.02</v>
      </c>
    </row>
    <row r="40" spans="1:8" x14ac:dyDescent="0.25">
      <c r="A40" s="19" t="s">
        <v>113</v>
      </c>
      <c r="B40" s="12">
        <v>228.66</v>
      </c>
      <c r="C40" s="13">
        <v>44392</v>
      </c>
      <c r="D40" s="13">
        <v>44371</v>
      </c>
      <c r="E40" s="13"/>
      <c r="F40" s="13"/>
      <c r="G40" s="1">
        <f t="shared" si="0"/>
        <v>-21</v>
      </c>
      <c r="H40" s="12">
        <f t="shared" si="1"/>
        <v>-4801.8599999999997</v>
      </c>
    </row>
    <row r="41" spans="1:8" x14ac:dyDescent="0.25">
      <c r="A41" s="19" t="s">
        <v>114</v>
      </c>
      <c r="B41" s="12">
        <v>1200</v>
      </c>
      <c r="C41" s="13">
        <v>44392</v>
      </c>
      <c r="D41" s="13">
        <v>44371</v>
      </c>
      <c r="E41" s="13"/>
      <c r="F41" s="13"/>
      <c r="G41" s="1">
        <f t="shared" si="0"/>
        <v>-21</v>
      </c>
      <c r="H41" s="12">
        <f t="shared" si="1"/>
        <v>-25200</v>
      </c>
    </row>
    <row r="42" spans="1:8" x14ac:dyDescent="0.25">
      <c r="A42" s="19" t="s">
        <v>115</v>
      </c>
      <c r="B42" s="12">
        <v>435</v>
      </c>
      <c r="C42" s="13">
        <v>44392</v>
      </c>
      <c r="D42" s="13">
        <v>44371</v>
      </c>
      <c r="E42" s="13"/>
      <c r="F42" s="13"/>
      <c r="G42" s="1">
        <f t="shared" si="0"/>
        <v>-21</v>
      </c>
      <c r="H42" s="12">
        <f t="shared" si="1"/>
        <v>-9135</v>
      </c>
    </row>
    <row r="43" spans="1:8" x14ac:dyDescent="0.25">
      <c r="A43" s="19" t="s">
        <v>116</v>
      </c>
      <c r="B43" s="12">
        <v>7050</v>
      </c>
      <c r="C43" s="13">
        <v>44395</v>
      </c>
      <c r="D43" s="13">
        <v>44371</v>
      </c>
      <c r="E43" s="13"/>
      <c r="F43" s="13"/>
      <c r="G43" s="1">
        <f t="shared" si="0"/>
        <v>-24</v>
      </c>
      <c r="H43" s="12">
        <f t="shared" si="1"/>
        <v>-169200</v>
      </c>
    </row>
    <row r="44" spans="1:8" x14ac:dyDescent="0.25">
      <c r="A44" s="19" t="s">
        <v>117</v>
      </c>
      <c r="B44" s="12">
        <v>697.5</v>
      </c>
      <c r="C44" s="13">
        <v>44396</v>
      </c>
      <c r="D44" s="13">
        <v>44371</v>
      </c>
      <c r="E44" s="13"/>
      <c r="F44" s="13"/>
      <c r="G44" s="1">
        <f t="shared" si="0"/>
        <v>-25</v>
      </c>
      <c r="H44" s="12">
        <f t="shared" si="1"/>
        <v>-17437.5</v>
      </c>
    </row>
    <row r="45" spans="1:8" x14ac:dyDescent="0.25">
      <c r="A45" s="19" t="s">
        <v>118</v>
      </c>
      <c r="B45" s="12">
        <v>145</v>
      </c>
      <c r="C45" s="13">
        <v>44399</v>
      </c>
      <c r="D45" s="13">
        <v>44371</v>
      </c>
      <c r="E45" s="13"/>
      <c r="F45" s="13"/>
      <c r="G45" s="1">
        <f t="shared" si="0"/>
        <v>-28</v>
      </c>
      <c r="H45" s="12">
        <f t="shared" si="1"/>
        <v>-4060</v>
      </c>
    </row>
    <row r="46" spans="1:8" x14ac:dyDescent="0.25">
      <c r="A46" s="19" t="s">
        <v>119</v>
      </c>
      <c r="B46" s="12">
        <v>17870.5</v>
      </c>
      <c r="C46" s="13">
        <v>44401</v>
      </c>
      <c r="D46" s="13">
        <v>44371</v>
      </c>
      <c r="E46" s="13"/>
      <c r="F46" s="13"/>
      <c r="G46" s="1">
        <f t="shared" si="0"/>
        <v>-30</v>
      </c>
      <c r="H46" s="12">
        <f t="shared" si="1"/>
        <v>-536115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4566.5600000000004</v>
      </c>
      <c r="C1">
        <f>COUNTA(A4:A203)</f>
        <v>10</v>
      </c>
      <c r="G1" s="16">
        <f>IF(B1&lt;&gt;0,H1/B1,0)</f>
        <v>31.163444693598677</v>
      </c>
      <c r="H1" s="15">
        <f>SUM(H4:H195)</f>
        <v>142309.74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120</v>
      </c>
      <c r="B4" s="12">
        <v>708.38</v>
      </c>
      <c r="C4" s="13">
        <v>44421</v>
      </c>
      <c r="D4" s="13">
        <v>44475</v>
      </c>
      <c r="E4" s="13"/>
      <c r="F4" s="13"/>
      <c r="G4" s="1">
        <f>D4-C4-(F4-E4)</f>
        <v>54</v>
      </c>
      <c r="H4" s="12">
        <f>B4*G4</f>
        <v>38252.519999999997</v>
      </c>
    </row>
    <row r="5" spans="1:8" x14ac:dyDescent="0.25">
      <c r="A5" s="19" t="s">
        <v>121</v>
      </c>
      <c r="B5" s="12">
        <v>102</v>
      </c>
      <c r="C5" s="13">
        <v>44435</v>
      </c>
      <c r="D5" s="13">
        <v>44475</v>
      </c>
      <c r="E5" s="13"/>
      <c r="F5" s="13"/>
      <c r="G5" s="1">
        <f t="shared" ref="G5:G68" si="0">D5-C5-(F5-E5)</f>
        <v>40</v>
      </c>
      <c r="H5" s="12">
        <f t="shared" ref="H5:H68" si="1">B5*G5</f>
        <v>4080</v>
      </c>
    </row>
    <row r="6" spans="1:8" x14ac:dyDescent="0.25">
      <c r="A6" s="19" t="s">
        <v>122</v>
      </c>
      <c r="B6" s="12">
        <v>200</v>
      </c>
      <c r="C6" s="13">
        <v>44436</v>
      </c>
      <c r="D6" s="13">
        <v>44475</v>
      </c>
      <c r="E6" s="13"/>
      <c r="F6" s="13"/>
      <c r="G6" s="1">
        <f t="shared" si="0"/>
        <v>39</v>
      </c>
      <c r="H6" s="12">
        <f t="shared" si="1"/>
        <v>7800</v>
      </c>
    </row>
    <row r="7" spans="1:8" x14ac:dyDescent="0.25">
      <c r="A7" s="19" t="s">
        <v>123</v>
      </c>
      <c r="B7" s="12">
        <v>192.38</v>
      </c>
      <c r="C7" s="13">
        <v>44436</v>
      </c>
      <c r="D7" s="13">
        <v>44475</v>
      </c>
      <c r="E7" s="13"/>
      <c r="F7" s="13"/>
      <c r="G7" s="1">
        <f t="shared" si="0"/>
        <v>39</v>
      </c>
      <c r="H7" s="12">
        <f t="shared" si="1"/>
        <v>7502.82</v>
      </c>
    </row>
    <row r="8" spans="1:8" x14ac:dyDescent="0.25">
      <c r="A8" s="19" t="s">
        <v>124</v>
      </c>
      <c r="B8" s="12">
        <v>850</v>
      </c>
      <c r="C8" s="13">
        <v>44440</v>
      </c>
      <c r="D8" s="13">
        <v>44475</v>
      </c>
      <c r="E8" s="13"/>
      <c r="F8" s="13"/>
      <c r="G8" s="1">
        <f t="shared" si="0"/>
        <v>35</v>
      </c>
      <c r="H8" s="12">
        <f t="shared" si="1"/>
        <v>29750</v>
      </c>
    </row>
    <row r="9" spans="1:8" x14ac:dyDescent="0.25">
      <c r="A9" s="19" t="s">
        <v>125</v>
      </c>
      <c r="B9" s="12">
        <v>150</v>
      </c>
      <c r="C9" s="13">
        <v>44440</v>
      </c>
      <c r="D9" s="13">
        <v>44475</v>
      </c>
      <c r="E9" s="13"/>
      <c r="F9" s="13"/>
      <c r="G9" s="1">
        <f t="shared" si="0"/>
        <v>35</v>
      </c>
      <c r="H9" s="12">
        <f t="shared" si="1"/>
        <v>5250</v>
      </c>
    </row>
    <row r="10" spans="1:8" x14ac:dyDescent="0.25">
      <c r="A10" s="19" t="s">
        <v>126</v>
      </c>
      <c r="B10" s="12">
        <v>780</v>
      </c>
      <c r="C10" s="13">
        <v>44443</v>
      </c>
      <c r="D10" s="13">
        <v>44475</v>
      </c>
      <c r="E10" s="13"/>
      <c r="F10" s="13"/>
      <c r="G10" s="1">
        <f t="shared" si="0"/>
        <v>32</v>
      </c>
      <c r="H10" s="12">
        <f t="shared" si="1"/>
        <v>24960</v>
      </c>
    </row>
    <row r="11" spans="1:8" x14ac:dyDescent="0.25">
      <c r="A11" s="19" t="s">
        <v>127</v>
      </c>
      <c r="B11" s="12">
        <v>315</v>
      </c>
      <c r="C11" s="13">
        <v>44447</v>
      </c>
      <c r="D11" s="13">
        <v>44475</v>
      </c>
      <c r="E11" s="13"/>
      <c r="F11" s="13"/>
      <c r="G11" s="1">
        <f t="shared" si="0"/>
        <v>28</v>
      </c>
      <c r="H11" s="12">
        <f t="shared" si="1"/>
        <v>8820</v>
      </c>
    </row>
    <row r="12" spans="1:8" x14ac:dyDescent="0.25">
      <c r="A12" s="19" t="s">
        <v>128</v>
      </c>
      <c r="B12" s="12">
        <v>1068.8</v>
      </c>
      <c r="C12" s="13">
        <v>44462</v>
      </c>
      <c r="D12" s="13">
        <v>44475</v>
      </c>
      <c r="E12" s="13"/>
      <c r="F12" s="13"/>
      <c r="G12" s="1">
        <f t="shared" si="0"/>
        <v>13</v>
      </c>
      <c r="H12" s="12">
        <f t="shared" si="1"/>
        <v>13894.4</v>
      </c>
    </row>
    <row r="13" spans="1:8" x14ac:dyDescent="0.25">
      <c r="A13" s="19" t="s">
        <v>129</v>
      </c>
      <c r="B13" s="12">
        <v>200</v>
      </c>
      <c r="C13" s="13">
        <v>44465</v>
      </c>
      <c r="D13" s="13">
        <v>44475</v>
      </c>
      <c r="E13" s="13"/>
      <c r="F13" s="13"/>
      <c r="G13" s="1">
        <f t="shared" si="0"/>
        <v>10</v>
      </c>
      <c r="H13" s="12">
        <f t="shared" si="1"/>
        <v>2000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47826.33</v>
      </c>
      <c r="C1">
        <f>COUNTA(A4:A203)</f>
        <v>45</v>
      </c>
      <c r="G1" s="16">
        <f>IF(B1&lt;&gt;0,H1/B1,0)</f>
        <v>-24.517644987604108</v>
      </c>
      <c r="H1" s="15">
        <f>SUM(H4:H195)</f>
        <v>-1172588.98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130</v>
      </c>
      <c r="B4" s="12">
        <v>10</v>
      </c>
      <c r="C4" s="13">
        <v>44513</v>
      </c>
      <c r="D4" s="13">
        <v>44489</v>
      </c>
      <c r="E4" s="13"/>
      <c r="F4" s="13"/>
      <c r="G4" s="1">
        <f>D4-C4-(F4-E4)</f>
        <v>-24</v>
      </c>
      <c r="H4" s="12">
        <f>B4*G4</f>
        <v>-240</v>
      </c>
    </row>
    <row r="5" spans="1:8" x14ac:dyDescent="0.25">
      <c r="A5" s="19" t="s">
        <v>131</v>
      </c>
      <c r="B5" s="12">
        <v>59.81</v>
      </c>
      <c r="C5" s="13">
        <v>44513</v>
      </c>
      <c r="D5" s="13">
        <v>44489</v>
      </c>
      <c r="E5" s="13"/>
      <c r="F5" s="13"/>
      <c r="G5" s="1">
        <f t="shared" ref="G5:G68" si="0">D5-C5-(F5-E5)</f>
        <v>-24</v>
      </c>
      <c r="H5" s="12">
        <f t="shared" ref="H5:H68" si="1">B5*G5</f>
        <v>-1435.44</v>
      </c>
    </row>
    <row r="6" spans="1:8" x14ac:dyDescent="0.25">
      <c r="A6" s="19" t="s">
        <v>132</v>
      </c>
      <c r="B6" s="12">
        <v>6.27</v>
      </c>
      <c r="C6" s="13">
        <v>44493</v>
      </c>
      <c r="D6" s="13">
        <v>44497</v>
      </c>
      <c r="E6" s="13"/>
      <c r="F6" s="13"/>
      <c r="G6" s="1">
        <f t="shared" si="0"/>
        <v>4</v>
      </c>
      <c r="H6" s="12">
        <f t="shared" si="1"/>
        <v>25.08</v>
      </c>
    </row>
    <row r="7" spans="1:8" x14ac:dyDescent="0.25">
      <c r="A7" s="19" t="s">
        <v>133</v>
      </c>
      <c r="B7" s="12">
        <v>1560</v>
      </c>
      <c r="C7" s="13">
        <v>44501</v>
      </c>
      <c r="D7" s="13">
        <v>44489</v>
      </c>
      <c r="E7" s="13"/>
      <c r="F7" s="13"/>
      <c r="G7" s="1">
        <f t="shared" si="0"/>
        <v>-12</v>
      </c>
      <c r="H7" s="12">
        <f t="shared" si="1"/>
        <v>-18720</v>
      </c>
    </row>
    <row r="8" spans="1:8" x14ac:dyDescent="0.25">
      <c r="A8" s="19" t="s">
        <v>134</v>
      </c>
      <c r="B8" s="12">
        <v>435</v>
      </c>
      <c r="C8" s="13">
        <v>44483</v>
      </c>
      <c r="D8" s="13">
        <v>44489</v>
      </c>
      <c r="E8" s="13"/>
      <c r="F8" s="13"/>
      <c r="G8" s="1">
        <f t="shared" si="0"/>
        <v>6</v>
      </c>
      <c r="H8" s="12">
        <f t="shared" si="1"/>
        <v>2610</v>
      </c>
    </row>
    <row r="9" spans="1:8" x14ac:dyDescent="0.25">
      <c r="A9" s="19" t="s">
        <v>135</v>
      </c>
      <c r="B9" s="12">
        <v>232</v>
      </c>
      <c r="C9" s="13">
        <v>44513</v>
      </c>
      <c r="D9" s="13">
        <v>44489</v>
      </c>
      <c r="E9" s="13"/>
      <c r="F9" s="13"/>
      <c r="G9" s="1">
        <f t="shared" si="0"/>
        <v>-24</v>
      </c>
      <c r="H9" s="12">
        <f t="shared" si="1"/>
        <v>-5568</v>
      </c>
    </row>
    <row r="10" spans="1:8" x14ac:dyDescent="0.25">
      <c r="A10" s="19" t="s">
        <v>136</v>
      </c>
      <c r="B10" s="12">
        <v>50</v>
      </c>
      <c r="C10" s="13">
        <v>44510</v>
      </c>
      <c r="D10" s="13">
        <v>44489</v>
      </c>
      <c r="E10" s="13"/>
      <c r="F10" s="13"/>
      <c r="G10" s="1">
        <f t="shared" si="0"/>
        <v>-21</v>
      </c>
      <c r="H10" s="12">
        <f t="shared" si="1"/>
        <v>-1050</v>
      </c>
    </row>
    <row r="11" spans="1:8" x14ac:dyDescent="0.25">
      <c r="A11" s="19" t="s">
        <v>137</v>
      </c>
      <c r="B11" s="12">
        <v>0.77</v>
      </c>
      <c r="C11" s="13">
        <v>44510</v>
      </c>
      <c r="D11" s="13">
        <v>44489</v>
      </c>
      <c r="E11" s="13"/>
      <c r="F11" s="13"/>
      <c r="G11" s="1">
        <f t="shared" si="0"/>
        <v>-21</v>
      </c>
      <c r="H11" s="12">
        <f t="shared" si="1"/>
        <v>-16.170000000000002</v>
      </c>
    </row>
    <row r="12" spans="1:8" x14ac:dyDescent="0.25">
      <c r="A12" s="19" t="s">
        <v>138</v>
      </c>
      <c r="B12" s="12">
        <v>1440</v>
      </c>
      <c r="C12" s="13">
        <v>44510</v>
      </c>
      <c r="D12" s="13">
        <v>44489</v>
      </c>
      <c r="E12" s="13"/>
      <c r="F12" s="13"/>
      <c r="G12" s="1">
        <f t="shared" si="0"/>
        <v>-21</v>
      </c>
      <c r="H12" s="12">
        <f t="shared" si="1"/>
        <v>-30240</v>
      </c>
    </row>
    <row r="13" spans="1:8" x14ac:dyDescent="0.25">
      <c r="A13" s="19" t="s">
        <v>139</v>
      </c>
      <c r="B13" s="12">
        <v>780</v>
      </c>
      <c r="C13" s="13">
        <v>44504</v>
      </c>
      <c r="D13" s="13">
        <v>44489</v>
      </c>
      <c r="E13" s="13"/>
      <c r="F13" s="13"/>
      <c r="G13" s="1">
        <f t="shared" si="0"/>
        <v>-15</v>
      </c>
      <c r="H13" s="12">
        <f t="shared" si="1"/>
        <v>-11700</v>
      </c>
    </row>
    <row r="14" spans="1:8" x14ac:dyDescent="0.25">
      <c r="A14" s="19" t="s">
        <v>140</v>
      </c>
      <c r="B14" s="12">
        <v>538.66999999999996</v>
      </c>
      <c r="C14" s="13">
        <v>44517</v>
      </c>
      <c r="D14" s="13">
        <v>44489</v>
      </c>
      <c r="E14" s="13"/>
      <c r="F14" s="13"/>
      <c r="G14" s="1">
        <f t="shared" si="0"/>
        <v>-28</v>
      </c>
      <c r="H14" s="12">
        <f t="shared" si="1"/>
        <v>-15082.759999999998</v>
      </c>
    </row>
    <row r="15" spans="1:8" x14ac:dyDescent="0.25">
      <c r="A15" s="19" t="s">
        <v>141</v>
      </c>
      <c r="B15" s="12">
        <v>98</v>
      </c>
      <c r="C15" s="13">
        <v>44510</v>
      </c>
      <c r="D15" s="13">
        <v>44489</v>
      </c>
      <c r="E15" s="13"/>
      <c r="F15" s="13"/>
      <c r="G15" s="1">
        <f t="shared" si="0"/>
        <v>-21</v>
      </c>
      <c r="H15" s="12">
        <f t="shared" si="1"/>
        <v>-2058</v>
      </c>
    </row>
    <row r="16" spans="1:8" x14ac:dyDescent="0.25">
      <c r="A16" s="19" t="s">
        <v>142</v>
      </c>
      <c r="B16" s="12">
        <v>286.89</v>
      </c>
      <c r="C16" s="13">
        <v>44540</v>
      </c>
      <c r="D16" s="13">
        <v>44511</v>
      </c>
      <c r="E16" s="13"/>
      <c r="F16" s="13"/>
      <c r="G16" s="1">
        <f t="shared" si="0"/>
        <v>-29</v>
      </c>
      <c r="H16" s="12">
        <f t="shared" si="1"/>
        <v>-8319.81</v>
      </c>
    </row>
    <row r="17" spans="1:8" x14ac:dyDescent="0.25">
      <c r="A17" s="19" t="s">
        <v>143</v>
      </c>
      <c r="B17" s="12">
        <v>674.51</v>
      </c>
      <c r="C17" s="13">
        <v>44533</v>
      </c>
      <c r="D17" s="13">
        <v>44511</v>
      </c>
      <c r="E17" s="13"/>
      <c r="F17" s="13"/>
      <c r="G17" s="1">
        <f t="shared" si="0"/>
        <v>-22</v>
      </c>
      <c r="H17" s="12">
        <f t="shared" si="1"/>
        <v>-14839.22</v>
      </c>
    </row>
    <row r="18" spans="1:8" x14ac:dyDescent="0.25">
      <c r="A18" s="19" t="s">
        <v>144</v>
      </c>
      <c r="B18" s="12">
        <v>45</v>
      </c>
      <c r="C18" s="13">
        <v>44526</v>
      </c>
      <c r="D18" s="13">
        <v>44511</v>
      </c>
      <c r="E18" s="13"/>
      <c r="F18" s="13"/>
      <c r="G18" s="1">
        <f t="shared" si="0"/>
        <v>-15</v>
      </c>
      <c r="H18" s="12">
        <f t="shared" si="1"/>
        <v>-675</v>
      </c>
    </row>
    <row r="19" spans="1:8" x14ac:dyDescent="0.25">
      <c r="A19" s="19" t="s">
        <v>145</v>
      </c>
      <c r="B19" s="12">
        <v>166.8</v>
      </c>
      <c r="C19" s="13">
        <v>44533</v>
      </c>
      <c r="D19" s="13">
        <v>44511</v>
      </c>
      <c r="E19" s="13"/>
      <c r="F19" s="13"/>
      <c r="G19" s="1">
        <f t="shared" si="0"/>
        <v>-22</v>
      </c>
      <c r="H19" s="12">
        <f t="shared" si="1"/>
        <v>-3669.6000000000004</v>
      </c>
    </row>
    <row r="20" spans="1:8" x14ac:dyDescent="0.25">
      <c r="A20" s="19" t="s">
        <v>146</v>
      </c>
      <c r="B20" s="12">
        <v>78</v>
      </c>
      <c r="C20" s="13">
        <v>44533</v>
      </c>
      <c r="D20" s="13">
        <v>44511</v>
      </c>
      <c r="E20" s="13"/>
      <c r="F20" s="13"/>
      <c r="G20" s="1">
        <f t="shared" si="0"/>
        <v>-22</v>
      </c>
      <c r="H20" s="12">
        <f t="shared" si="1"/>
        <v>-1716</v>
      </c>
    </row>
    <row r="21" spans="1:8" x14ac:dyDescent="0.25">
      <c r="A21" s="19" t="s">
        <v>147</v>
      </c>
      <c r="B21" s="12">
        <v>1560</v>
      </c>
      <c r="C21" s="13">
        <v>44533</v>
      </c>
      <c r="D21" s="13">
        <v>44511</v>
      </c>
      <c r="E21" s="13"/>
      <c r="F21" s="13"/>
      <c r="G21" s="1">
        <f t="shared" si="0"/>
        <v>-22</v>
      </c>
      <c r="H21" s="12">
        <f t="shared" si="1"/>
        <v>-34320</v>
      </c>
    </row>
    <row r="22" spans="1:8" x14ac:dyDescent="0.25">
      <c r="A22" s="19" t="s">
        <v>148</v>
      </c>
      <c r="B22" s="12">
        <v>1825</v>
      </c>
      <c r="C22" s="13">
        <v>44518</v>
      </c>
      <c r="D22" s="13">
        <v>44511</v>
      </c>
      <c r="E22" s="13"/>
      <c r="F22" s="13"/>
      <c r="G22" s="1">
        <f t="shared" si="0"/>
        <v>-7</v>
      </c>
      <c r="H22" s="12">
        <f t="shared" si="1"/>
        <v>-12775</v>
      </c>
    </row>
    <row r="23" spans="1:8" x14ac:dyDescent="0.25">
      <c r="A23" s="19" t="s">
        <v>149</v>
      </c>
      <c r="B23" s="12">
        <v>345</v>
      </c>
      <c r="C23" s="13">
        <v>44521</v>
      </c>
      <c r="D23" s="13">
        <v>44511</v>
      </c>
      <c r="E23" s="13"/>
      <c r="F23" s="13"/>
      <c r="G23" s="1">
        <f t="shared" si="0"/>
        <v>-10</v>
      </c>
      <c r="H23" s="12">
        <f t="shared" si="1"/>
        <v>-3450</v>
      </c>
    </row>
    <row r="24" spans="1:8" x14ac:dyDescent="0.25">
      <c r="A24" s="19" t="s">
        <v>150</v>
      </c>
      <c r="B24" s="12">
        <v>1848</v>
      </c>
      <c r="C24" s="13">
        <v>44521</v>
      </c>
      <c r="D24" s="13">
        <v>44511</v>
      </c>
      <c r="E24" s="13"/>
      <c r="F24" s="13"/>
      <c r="G24" s="1">
        <f t="shared" si="0"/>
        <v>-10</v>
      </c>
      <c r="H24" s="12">
        <f t="shared" si="1"/>
        <v>-18480</v>
      </c>
    </row>
    <row r="25" spans="1:8" x14ac:dyDescent="0.25">
      <c r="A25" s="19" t="s">
        <v>151</v>
      </c>
      <c r="B25" s="12">
        <v>50</v>
      </c>
      <c r="C25" s="13">
        <v>44539</v>
      </c>
      <c r="D25" s="13">
        <v>44511</v>
      </c>
      <c r="E25" s="13"/>
      <c r="F25" s="13"/>
      <c r="G25" s="1">
        <f t="shared" si="0"/>
        <v>-28</v>
      </c>
      <c r="H25" s="12">
        <f t="shared" si="1"/>
        <v>-1400</v>
      </c>
    </row>
    <row r="26" spans="1:8" x14ac:dyDescent="0.25">
      <c r="A26" s="19" t="s">
        <v>152</v>
      </c>
      <c r="B26" s="12">
        <v>109.5</v>
      </c>
      <c r="C26" s="13">
        <v>44539</v>
      </c>
      <c r="D26" s="13">
        <v>44511</v>
      </c>
      <c r="E26" s="13"/>
      <c r="F26" s="13"/>
      <c r="G26" s="1">
        <f t="shared" si="0"/>
        <v>-28</v>
      </c>
      <c r="H26" s="12">
        <f t="shared" si="1"/>
        <v>-3066</v>
      </c>
    </row>
    <row r="27" spans="1:8" x14ac:dyDescent="0.25">
      <c r="A27" s="19" t="s">
        <v>153</v>
      </c>
      <c r="B27" s="12">
        <v>110</v>
      </c>
      <c r="C27" s="13">
        <v>44560</v>
      </c>
      <c r="D27" s="13">
        <v>44541</v>
      </c>
      <c r="E27" s="13"/>
      <c r="F27" s="13"/>
      <c r="G27" s="1">
        <f t="shared" si="0"/>
        <v>-19</v>
      </c>
      <c r="H27" s="12">
        <f t="shared" si="1"/>
        <v>-2090</v>
      </c>
    </row>
    <row r="28" spans="1:8" x14ac:dyDescent="0.25">
      <c r="A28" s="19" t="s">
        <v>154</v>
      </c>
      <c r="B28" s="12">
        <v>70.400000000000006</v>
      </c>
      <c r="C28" s="13">
        <v>44546</v>
      </c>
      <c r="D28" s="13">
        <v>44541</v>
      </c>
      <c r="E28" s="13"/>
      <c r="F28" s="13"/>
      <c r="G28" s="1">
        <f t="shared" si="0"/>
        <v>-5</v>
      </c>
      <c r="H28" s="12">
        <f t="shared" si="1"/>
        <v>-352</v>
      </c>
    </row>
    <row r="29" spans="1:8" x14ac:dyDescent="0.25">
      <c r="A29" s="19" t="s">
        <v>155</v>
      </c>
      <c r="B29" s="12">
        <v>107.48</v>
      </c>
      <c r="C29" s="13">
        <v>44559</v>
      </c>
      <c r="D29" s="13">
        <v>44541</v>
      </c>
      <c r="E29" s="13"/>
      <c r="F29" s="13"/>
      <c r="G29" s="1">
        <f t="shared" si="0"/>
        <v>-18</v>
      </c>
      <c r="H29" s="12">
        <f t="shared" si="1"/>
        <v>-1934.64</v>
      </c>
    </row>
    <row r="30" spans="1:8" x14ac:dyDescent="0.25">
      <c r="A30" s="19" t="s">
        <v>156</v>
      </c>
      <c r="B30" s="12">
        <v>904.19</v>
      </c>
      <c r="C30" s="13">
        <v>44546</v>
      </c>
      <c r="D30" s="13">
        <v>44541</v>
      </c>
      <c r="E30" s="13"/>
      <c r="F30" s="13"/>
      <c r="G30" s="1">
        <f t="shared" si="0"/>
        <v>-5</v>
      </c>
      <c r="H30" s="12">
        <f t="shared" si="1"/>
        <v>-4520.9500000000007</v>
      </c>
    </row>
    <row r="31" spans="1:8" x14ac:dyDescent="0.25">
      <c r="A31" s="19" t="s">
        <v>157</v>
      </c>
      <c r="B31" s="12">
        <v>435</v>
      </c>
      <c r="C31" s="13">
        <v>44546</v>
      </c>
      <c r="D31" s="13">
        <v>44541</v>
      </c>
      <c r="E31" s="13"/>
      <c r="F31" s="13"/>
      <c r="G31" s="1">
        <f t="shared" si="0"/>
        <v>-5</v>
      </c>
      <c r="H31" s="12">
        <f t="shared" si="1"/>
        <v>-2175</v>
      </c>
    </row>
    <row r="32" spans="1:8" x14ac:dyDescent="0.25">
      <c r="A32" s="19" t="s">
        <v>158</v>
      </c>
      <c r="B32" s="12">
        <v>35</v>
      </c>
      <c r="C32" s="13">
        <v>44550</v>
      </c>
      <c r="D32" s="13">
        <v>44541</v>
      </c>
      <c r="E32" s="13"/>
      <c r="F32" s="13"/>
      <c r="G32" s="1">
        <f t="shared" si="0"/>
        <v>-9</v>
      </c>
      <c r="H32" s="12">
        <f t="shared" si="1"/>
        <v>-315</v>
      </c>
    </row>
    <row r="33" spans="1:8" x14ac:dyDescent="0.25">
      <c r="A33" s="19" t="s">
        <v>159</v>
      </c>
      <c r="B33" s="12">
        <v>400</v>
      </c>
      <c r="C33" s="13">
        <v>44559</v>
      </c>
      <c r="D33" s="13">
        <v>44541</v>
      </c>
      <c r="E33" s="13"/>
      <c r="F33" s="13"/>
      <c r="G33" s="1">
        <f t="shared" si="0"/>
        <v>-18</v>
      </c>
      <c r="H33" s="12">
        <f t="shared" si="1"/>
        <v>-7200</v>
      </c>
    </row>
    <row r="34" spans="1:8" x14ac:dyDescent="0.25">
      <c r="A34" s="19" t="s">
        <v>160</v>
      </c>
      <c r="B34" s="12">
        <v>1176.49</v>
      </c>
      <c r="C34" s="13">
        <v>44560</v>
      </c>
      <c r="D34" s="13">
        <v>44541</v>
      </c>
      <c r="E34" s="13"/>
      <c r="F34" s="13"/>
      <c r="G34" s="1">
        <f t="shared" si="0"/>
        <v>-19</v>
      </c>
      <c r="H34" s="12">
        <f t="shared" si="1"/>
        <v>-22353.31</v>
      </c>
    </row>
    <row r="35" spans="1:8" x14ac:dyDescent="0.25">
      <c r="A35" s="19" t="s">
        <v>161</v>
      </c>
      <c r="B35" s="12">
        <v>50</v>
      </c>
      <c r="C35" s="13">
        <v>44542</v>
      </c>
      <c r="D35" s="13">
        <v>44541</v>
      </c>
      <c r="E35" s="13"/>
      <c r="F35" s="13"/>
      <c r="G35" s="1">
        <f t="shared" si="0"/>
        <v>-1</v>
      </c>
      <c r="H35" s="12">
        <f t="shared" si="1"/>
        <v>-50</v>
      </c>
    </row>
    <row r="36" spans="1:8" x14ac:dyDescent="0.25">
      <c r="A36" s="19" t="s">
        <v>162</v>
      </c>
      <c r="B36" s="12">
        <v>294.5</v>
      </c>
      <c r="C36" s="13">
        <v>44567</v>
      </c>
      <c r="D36" s="13">
        <v>44541</v>
      </c>
      <c r="E36" s="13"/>
      <c r="F36" s="13"/>
      <c r="G36" s="1">
        <f t="shared" si="0"/>
        <v>-26</v>
      </c>
      <c r="H36" s="12">
        <f t="shared" si="1"/>
        <v>-7657</v>
      </c>
    </row>
    <row r="37" spans="1:8" x14ac:dyDescent="0.25">
      <c r="A37" s="19" t="s">
        <v>163</v>
      </c>
      <c r="B37" s="12">
        <v>780</v>
      </c>
      <c r="C37" s="13">
        <v>44567</v>
      </c>
      <c r="D37" s="13">
        <v>44541</v>
      </c>
      <c r="E37" s="13"/>
      <c r="F37" s="13"/>
      <c r="G37" s="1">
        <f t="shared" si="0"/>
        <v>-26</v>
      </c>
      <c r="H37" s="12">
        <f t="shared" si="1"/>
        <v>-20280</v>
      </c>
    </row>
    <row r="38" spans="1:8" x14ac:dyDescent="0.25">
      <c r="A38" s="19" t="s">
        <v>164</v>
      </c>
      <c r="B38" s="12">
        <v>0.98</v>
      </c>
      <c r="C38" s="13">
        <v>44567</v>
      </c>
      <c r="D38" s="13">
        <v>44541</v>
      </c>
      <c r="E38" s="13"/>
      <c r="F38" s="13"/>
      <c r="G38" s="1">
        <f t="shared" si="0"/>
        <v>-26</v>
      </c>
      <c r="H38" s="12">
        <f t="shared" si="1"/>
        <v>-25.48</v>
      </c>
    </row>
    <row r="39" spans="1:8" x14ac:dyDescent="0.25">
      <c r="A39" s="19" t="s">
        <v>165</v>
      </c>
      <c r="B39" s="12">
        <v>183.46</v>
      </c>
      <c r="C39" s="13">
        <v>44575</v>
      </c>
      <c r="D39" s="13">
        <v>44551</v>
      </c>
      <c r="E39" s="13"/>
      <c r="F39" s="13"/>
      <c r="G39" s="1">
        <f t="shared" si="0"/>
        <v>-24</v>
      </c>
      <c r="H39" s="12">
        <f t="shared" si="1"/>
        <v>-4403.04</v>
      </c>
    </row>
    <row r="40" spans="1:8" x14ac:dyDescent="0.25">
      <c r="A40" s="19" t="s">
        <v>166</v>
      </c>
      <c r="B40" s="12">
        <v>544.54999999999995</v>
      </c>
      <c r="C40" s="13">
        <v>44577</v>
      </c>
      <c r="D40" s="13">
        <v>44551</v>
      </c>
      <c r="E40" s="13"/>
      <c r="F40" s="13"/>
      <c r="G40" s="1">
        <f t="shared" si="0"/>
        <v>-26</v>
      </c>
      <c r="H40" s="12">
        <f t="shared" si="1"/>
        <v>-14158.3</v>
      </c>
    </row>
    <row r="41" spans="1:8" x14ac:dyDescent="0.25">
      <c r="A41" s="19" t="s">
        <v>167</v>
      </c>
      <c r="B41" s="12">
        <v>152</v>
      </c>
      <c r="C41" s="13">
        <v>44580</v>
      </c>
      <c r="D41" s="13">
        <v>44551</v>
      </c>
      <c r="E41" s="13"/>
      <c r="F41" s="13"/>
      <c r="G41" s="1">
        <f t="shared" si="0"/>
        <v>-29</v>
      </c>
      <c r="H41" s="12">
        <f t="shared" si="1"/>
        <v>-4408</v>
      </c>
    </row>
    <row r="42" spans="1:8" x14ac:dyDescent="0.25">
      <c r="A42" s="19" t="s">
        <v>168</v>
      </c>
      <c r="B42" s="12">
        <v>451</v>
      </c>
      <c r="C42" s="13">
        <v>44580</v>
      </c>
      <c r="D42" s="13">
        <v>44551</v>
      </c>
      <c r="E42" s="13"/>
      <c r="F42" s="13"/>
      <c r="G42" s="1">
        <f t="shared" si="0"/>
        <v>-29</v>
      </c>
      <c r="H42" s="12">
        <f t="shared" si="1"/>
        <v>-13079</v>
      </c>
    </row>
    <row r="43" spans="1:8" x14ac:dyDescent="0.25">
      <c r="A43" s="19" t="s">
        <v>169</v>
      </c>
      <c r="B43" s="12">
        <v>80.2</v>
      </c>
      <c r="C43" s="13">
        <v>44573</v>
      </c>
      <c r="D43" s="13">
        <v>44551</v>
      </c>
      <c r="E43" s="13"/>
      <c r="F43" s="13"/>
      <c r="G43" s="1">
        <f t="shared" si="0"/>
        <v>-22</v>
      </c>
      <c r="H43" s="12">
        <f t="shared" si="1"/>
        <v>-1764.4</v>
      </c>
    </row>
    <row r="44" spans="1:8" x14ac:dyDescent="0.25">
      <c r="A44" s="19" t="s">
        <v>170</v>
      </c>
      <c r="B44" s="12">
        <v>3720</v>
      </c>
      <c r="C44" s="13">
        <v>44577</v>
      </c>
      <c r="D44" s="13">
        <v>44551</v>
      </c>
      <c r="E44" s="13"/>
      <c r="F44" s="13"/>
      <c r="G44" s="1">
        <f t="shared" si="0"/>
        <v>-26</v>
      </c>
      <c r="H44" s="12">
        <f t="shared" si="1"/>
        <v>-96720</v>
      </c>
    </row>
    <row r="45" spans="1:8" x14ac:dyDescent="0.25">
      <c r="A45" s="19" t="s">
        <v>171</v>
      </c>
      <c r="B45" s="12">
        <v>1038.8599999999999</v>
      </c>
      <c r="C45" s="13">
        <v>44580</v>
      </c>
      <c r="D45" s="13">
        <v>44551</v>
      </c>
      <c r="E45" s="13"/>
      <c r="F45" s="13"/>
      <c r="G45" s="1">
        <f t="shared" si="0"/>
        <v>-29</v>
      </c>
      <c r="H45" s="12">
        <f t="shared" si="1"/>
        <v>-30126.94</v>
      </c>
    </row>
    <row r="46" spans="1:8" x14ac:dyDescent="0.25">
      <c r="A46" s="19" t="s">
        <v>172</v>
      </c>
      <c r="B46" s="12">
        <v>190</v>
      </c>
      <c r="C46" s="13">
        <v>44582</v>
      </c>
      <c r="D46" s="13">
        <v>44552</v>
      </c>
      <c r="E46" s="13"/>
      <c r="F46" s="13"/>
      <c r="G46" s="1">
        <f t="shared" si="0"/>
        <v>-30</v>
      </c>
      <c r="H46" s="12">
        <f t="shared" si="1"/>
        <v>-5700</v>
      </c>
    </row>
    <row r="47" spans="1:8" x14ac:dyDescent="0.25">
      <c r="A47" s="19" t="s">
        <v>173</v>
      </c>
      <c r="B47" s="12">
        <v>10980</v>
      </c>
      <c r="C47" s="13">
        <v>44582</v>
      </c>
      <c r="D47" s="13">
        <v>44552</v>
      </c>
      <c r="E47" s="13"/>
      <c r="F47" s="13"/>
      <c r="G47" s="1">
        <f t="shared" si="0"/>
        <v>-30</v>
      </c>
      <c r="H47" s="12">
        <f t="shared" si="1"/>
        <v>-329400</v>
      </c>
    </row>
    <row r="48" spans="1:8" x14ac:dyDescent="0.25">
      <c r="A48" s="19" t="s">
        <v>174</v>
      </c>
      <c r="B48" s="12">
        <v>13923</v>
      </c>
      <c r="C48" s="13">
        <v>44589</v>
      </c>
      <c r="D48" s="13">
        <v>44559</v>
      </c>
      <c r="E48" s="13"/>
      <c r="F48" s="13"/>
      <c r="G48" s="1">
        <f t="shared" si="0"/>
        <v>-30</v>
      </c>
      <c r="H48" s="12">
        <f t="shared" si="1"/>
        <v>-417690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2022-02-08T14:23:52Z</dcterms:modified>
</cp:coreProperties>
</file>